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D.1.1. - Architektonicko ..." sheetId="2" r:id="rId2"/>
    <sheet name="D.1.2.1.a - Zdravotně tec..." sheetId="3" r:id="rId3"/>
    <sheet name="VRN - Vedlejší rozpočtové..." sheetId="4" r:id="rId4"/>
    <sheet name="Seznam figur" sheetId="5" r:id="rId5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'D.1.1. - Architektonicko ...'!$C$135:$K$1006</definedName>
    <definedName name="_xlnm.Print_Area" localSheetId="1">'D.1.1. - Architektonicko ...'!$C$4:$J$76,'D.1.1. - Architektonicko ...'!$C$82:$J$117,'D.1.1. - Architektonicko ...'!$C$123:$K$1006</definedName>
    <definedName name="_xlnm.Print_Titles" localSheetId="1">'D.1.1. - Architektonicko ...'!$135:$135</definedName>
    <definedName name="_xlnm._FilterDatabase" localSheetId="2" hidden="1">'D.1.2.1.a - Zdravotně tec...'!$C$130:$K$524</definedName>
    <definedName name="_xlnm.Print_Area" localSheetId="2">'D.1.2.1.a - Zdravotně tec...'!$C$4:$J$76,'D.1.2.1.a - Zdravotně tec...'!$C$82:$J$112,'D.1.2.1.a - Zdravotně tec...'!$C$118:$K$524</definedName>
    <definedName name="_xlnm.Print_Titles" localSheetId="2">'D.1.2.1.a - Zdravotně tec...'!$130:$130</definedName>
    <definedName name="_xlnm._FilterDatabase" localSheetId="3" hidden="1">'VRN - Vedlejší rozpočtové...'!$C$116:$K$166</definedName>
    <definedName name="_xlnm.Print_Area" localSheetId="3">'VRN - Vedlejší rozpočtové...'!$C$4:$J$76,'VRN - Vedlejší rozpočtové...'!$C$82:$J$98,'VRN - Vedlejší rozpočtové...'!$C$104:$K$166</definedName>
    <definedName name="_xlnm.Print_Titles" localSheetId="3">'VRN - Vedlejší rozpočtové...'!$116:$116</definedName>
    <definedName name="_xlnm.Print_Area" localSheetId="4">'Seznam figur'!$C$4:$G$11</definedName>
    <definedName name="_xlnm.Print_Titles" localSheetId="4">'Seznam figur'!$9:$9</definedName>
  </definedNames>
  <calcPr/>
</workbook>
</file>

<file path=xl/calcChain.xml><?xml version="1.0" encoding="utf-8"?>
<calcChain xmlns="http://schemas.openxmlformats.org/spreadsheetml/2006/main">
  <c i="5" l="1" r="D7"/>
  <c i="4" r="J37"/>
  <c r="J36"/>
  <c i="1" r="AY97"/>
  <c i="4" r="J35"/>
  <c i="1" r="AX97"/>
  <c i="4" r="BI165"/>
  <c r="BH165"/>
  <c r="BG165"/>
  <c r="BF165"/>
  <c r="T165"/>
  <c r="R165"/>
  <c r="P165"/>
  <c r="BI163"/>
  <c r="BH163"/>
  <c r="BG163"/>
  <c r="BF163"/>
  <c r="T163"/>
  <c r="R163"/>
  <c r="P163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J113"/>
  <c r="F113"/>
  <c r="F111"/>
  <c r="E109"/>
  <c r="J91"/>
  <c r="F91"/>
  <c r="F89"/>
  <c r="E87"/>
  <c r="J24"/>
  <c r="E24"/>
  <c r="J114"/>
  <c r="J23"/>
  <c r="J18"/>
  <c r="E18"/>
  <c r="F92"/>
  <c r="J17"/>
  <c r="J12"/>
  <c r="J89"/>
  <c r="E7"/>
  <c r="E85"/>
  <c i="3" r="J37"/>
  <c r="J36"/>
  <c i="1" r="AY96"/>
  <c i="3" r="J35"/>
  <c i="1" r="AX96"/>
  <c i="3" r="BI523"/>
  <c r="BH523"/>
  <c r="BG523"/>
  <c r="BF523"/>
  <c r="T523"/>
  <c r="R523"/>
  <c r="P523"/>
  <c r="BI521"/>
  <c r="BH521"/>
  <c r="BG521"/>
  <c r="BF521"/>
  <c r="T521"/>
  <c r="R521"/>
  <c r="P521"/>
  <c r="BI519"/>
  <c r="BH519"/>
  <c r="BG519"/>
  <c r="BF519"/>
  <c r="T519"/>
  <c r="R519"/>
  <c r="P519"/>
  <c r="BI517"/>
  <c r="BH517"/>
  <c r="BG517"/>
  <c r="BF517"/>
  <c r="T517"/>
  <c r="R517"/>
  <c r="P517"/>
  <c r="BI515"/>
  <c r="BH515"/>
  <c r="BG515"/>
  <c r="BF515"/>
  <c r="T515"/>
  <c r="R515"/>
  <c r="P515"/>
  <c r="BI513"/>
  <c r="BH513"/>
  <c r="BG513"/>
  <c r="BF513"/>
  <c r="T513"/>
  <c r="R513"/>
  <c r="P513"/>
  <c r="BI510"/>
  <c r="BH510"/>
  <c r="BG510"/>
  <c r="BF510"/>
  <c r="T510"/>
  <c r="R510"/>
  <c r="P510"/>
  <c r="BI508"/>
  <c r="BH508"/>
  <c r="BG508"/>
  <c r="BF508"/>
  <c r="T508"/>
  <c r="R508"/>
  <c r="P508"/>
  <c r="BI506"/>
  <c r="BH506"/>
  <c r="BG506"/>
  <c r="BF506"/>
  <c r="T506"/>
  <c r="R506"/>
  <c r="P506"/>
  <c r="BI504"/>
  <c r="BH504"/>
  <c r="BG504"/>
  <c r="BF504"/>
  <c r="T504"/>
  <c r="R504"/>
  <c r="P504"/>
  <c r="BI501"/>
  <c r="BH501"/>
  <c r="BG501"/>
  <c r="BF501"/>
  <c r="T501"/>
  <c r="R501"/>
  <c r="P501"/>
  <c r="BI499"/>
  <c r="BH499"/>
  <c r="BG499"/>
  <c r="BF499"/>
  <c r="T499"/>
  <c r="R499"/>
  <c r="P499"/>
  <c r="BI497"/>
  <c r="BH497"/>
  <c r="BG497"/>
  <c r="BF497"/>
  <c r="T497"/>
  <c r="R497"/>
  <c r="P497"/>
  <c r="BI495"/>
  <c r="BH495"/>
  <c r="BG495"/>
  <c r="BF495"/>
  <c r="T495"/>
  <c r="R495"/>
  <c r="P495"/>
  <c r="BI493"/>
  <c r="BH493"/>
  <c r="BG493"/>
  <c r="BF493"/>
  <c r="T493"/>
  <c r="R493"/>
  <c r="P493"/>
  <c r="BI491"/>
  <c r="BH491"/>
  <c r="BG491"/>
  <c r="BF491"/>
  <c r="T491"/>
  <c r="R491"/>
  <c r="P491"/>
  <c r="BI489"/>
  <c r="BH489"/>
  <c r="BG489"/>
  <c r="BF489"/>
  <c r="T489"/>
  <c r="R489"/>
  <c r="P489"/>
  <c r="BI487"/>
  <c r="BH487"/>
  <c r="BG487"/>
  <c r="BF487"/>
  <c r="T487"/>
  <c r="R487"/>
  <c r="P487"/>
  <c r="BI485"/>
  <c r="BH485"/>
  <c r="BG485"/>
  <c r="BF485"/>
  <c r="T485"/>
  <c r="R485"/>
  <c r="P485"/>
  <c r="BI483"/>
  <c r="BH483"/>
  <c r="BG483"/>
  <c r="BF483"/>
  <c r="T483"/>
  <c r="R483"/>
  <c r="P483"/>
  <c r="BI481"/>
  <c r="BH481"/>
  <c r="BG481"/>
  <c r="BF481"/>
  <c r="T481"/>
  <c r="R481"/>
  <c r="P481"/>
  <c r="BI479"/>
  <c r="BH479"/>
  <c r="BG479"/>
  <c r="BF479"/>
  <c r="T479"/>
  <c r="R479"/>
  <c r="P479"/>
  <c r="BI477"/>
  <c r="BH477"/>
  <c r="BG477"/>
  <c r="BF477"/>
  <c r="T477"/>
  <c r="R477"/>
  <c r="P477"/>
  <c r="BI475"/>
  <c r="BH475"/>
  <c r="BG475"/>
  <c r="BF475"/>
  <c r="T475"/>
  <c r="R475"/>
  <c r="P475"/>
  <c r="BI473"/>
  <c r="BH473"/>
  <c r="BG473"/>
  <c r="BF473"/>
  <c r="T473"/>
  <c r="R473"/>
  <c r="P473"/>
  <c r="BI471"/>
  <c r="BH471"/>
  <c r="BG471"/>
  <c r="BF471"/>
  <c r="T471"/>
  <c r="R471"/>
  <c r="P471"/>
  <c r="BI469"/>
  <c r="BH469"/>
  <c r="BG469"/>
  <c r="BF469"/>
  <c r="T469"/>
  <c r="R469"/>
  <c r="P469"/>
  <c r="BI467"/>
  <c r="BH467"/>
  <c r="BG467"/>
  <c r="BF467"/>
  <c r="T467"/>
  <c r="R467"/>
  <c r="P467"/>
  <c r="BI465"/>
  <c r="BH465"/>
  <c r="BG465"/>
  <c r="BF465"/>
  <c r="T465"/>
  <c r="R465"/>
  <c r="P465"/>
  <c r="BI463"/>
  <c r="BH463"/>
  <c r="BG463"/>
  <c r="BF463"/>
  <c r="T463"/>
  <c r="R463"/>
  <c r="P463"/>
  <c r="BI461"/>
  <c r="BH461"/>
  <c r="BG461"/>
  <c r="BF461"/>
  <c r="T461"/>
  <c r="R461"/>
  <c r="P461"/>
  <c r="BI459"/>
  <c r="BH459"/>
  <c r="BG459"/>
  <c r="BF459"/>
  <c r="T459"/>
  <c r="R459"/>
  <c r="P459"/>
  <c r="BI457"/>
  <c r="BH457"/>
  <c r="BG457"/>
  <c r="BF457"/>
  <c r="T457"/>
  <c r="R457"/>
  <c r="P457"/>
  <c r="BI455"/>
  <c r="BH455"/>
  <c r="BG455"/>
  <c r="BF455"/>
  <c r="T455"/>
  <c r="R455"/>
  <c r="P455"/>
  <c r="BI453"/>
  <c r="BH453"/>
  <c r="BG453"/>
  <c r="BF453"/>
  <c r="T453"/>
  <c r="R453"/>
  <c r="P453"/>
  <c r="BI451"/>
  <c r="BH451"/>
  <c r="BG451"/>
  <c r="BF451"/>
  <c r="T451"/>
  <c r="R451"/>
  <c r="P451"/>
  <c r="BI448"/>
  <c r="BH448"/>
  <c r="BG448"/>
  <c r="BF448"/>
  <c r="T448"/>
  <c r="R448"/>
  <c r="P448"/>
  <c r="BI446"/>
  <c r="BH446"/>
  <c r="BG446"/>
  <c r="BF446"/>
  <c r="T446"/>
  <c r="R446"/>
  <c r="P446"/>
  <c r="BI444"/>
  <c r="BH444"/>
  <c r="BG444"/>
  <c r="BF444"/>
  <c r="T444"/>
  <c r="R444"/>
  <c r="P444"/>
  <c r="BI442"/>
  <c r="BH442"/>
  <c r="BG442"/>
  <c r="BF442"/>
  <c r="T442"/>
  <c r="R442"/>
  <c r="P442"/>
  <c r="BI439"/>
  <c r="BH439"/>
  <c r="BG439"/>
  <c r="BF439"/>
  <c r="T439"/>
  <c r="R439"/>
  <c r="P439"/>
  <c r="BI437"/>
  <c r="BH437"/>
  <c r="BG437"/>
  <c r="BF437"/>
  <c r="T437"/>
  <c r="R437"/>
  <c r="P437"/>
  <c r="BI435"/>
  <c r="BH435"/>
  <c r="BG435"/>
  <c r="BF435"/>
  <c r="T435"/>
  <c r="R435"/>
  <c r="P435"/>
  <c r="BI433"/>
  <c r="BH433"/>
  <c r="BG433"/>
  <c r="BF433"/>
  <c r="T433"/>
  <c r="R433"/>
  <c r="P433"/>
  <c r="BI429"/>
  <c r="BH429"/>
  <c r="BG429"/>
  <c r="BF429"/>
  <c r="T429"/>
  <c r="R429"/>
  <c r="P429"/>
  <c r="BI427"/>
  <c r="BH427"/>
  <c r="BG427"/>
  <c r="BF427"/>
  <c r="T427"/>
  <c r="R427"/>
  <c r="P427"/>
  <c r="BI425"/>
  <c r="BH425"/>
  <c r="BG425"/>
  <c r="BF425"/>
  <c r="T425"/>
  <c r="R425"/>
  <c r="P425"/>
  <c r="BI423"/>
  <c r="BH423"/>
  <c r="BG423"/>
  <c r="BF423"/>
  <c r="T423"/>
  <c r="R423"/>
  <c r="P423"/>
  <c r="BI421"/>
  <c r="BH421"/>
  <c r="BG421"/>
  <c r="BF421"/>
  <c r="T421"/>
  <c r="R421"/>
  <c r="P421"/>
  <c r="BI419"/>
  <c r="BH419"/>
  <c r="BG419"/>
  <c r="BF419"/>
  <c r="T419"/>
  <c r="R419"/>
  <c r="P419"/>
  <c r="BI417"/>
  <c r="BH417"/>
  <c r="BG417"/>
  <c r="BF417"/>
  <c r="T417"/>
  <c r="R417"/>
  <c r="P417"/>
  <c r="BI415"/>
  <c r="BH415"/>
  <c r="BG415"/>
  <c r="BF415"/>
  <c r="T415"/>
  <c r="R415"/>
  <c r="P415"/>
  <c r="BI413"/>
  <c r="BH413"/>
  <c r="BG413"/>
  <c r="BF413"/>
  <c r="T413"/>
  <c r="R413"/>
  <c r="P413"/>
  <c r="BI411"/>
  <c r="BH411"/>
  <c r="BG411"/>
  <c r="BF411"/>
  <c r="T411"/>
  <c r="R411"/>
  <c r="P411"/>
  <c r="BI409"/>
  <c r="BH409"/>
  <c r="BG409"/>
  <c r="BF409"/>
  <c r="T409"/>
  <c r="R409"/>
  <c r="P409"/>
  <c r="BI407"/>
  <c r="BH407"/>
  <c r="BG407"/>
  <c r="BF407"/>
  <c r="T407"/>
  <c r="R407"/>
  <c r="P407"/>
  <c r="BI405"/>
  <c r="BH405"/>
  <c r="BG405"/>
  <c r="BF405"/>
  <c r="T405"/>
  <c r="R405"/>
  <c r="P405"/>
  <c r="BI403"/>
  <c r="BH403"/>
  <c r="BG403"/>
  <c r="BF403"/>
  <c r="T403"/>
  <c r="R403"/>
  <c r="P403"/>
  <c r="BI401"/>
  <c r="BH401"/>
  <c r="BG401"/>
  <c r="BF401"/>
  <c r="T401"/>
  <c r="R401"/>
  <c r="P401"/>
  <c r="BI399"/>
  <c r="BH399"/>
  <c r="BG399"/>
  <c r="BF399"/>
  <c r="T399"/>
  <c r="R399"/>
  <c r="P399"/>
  <c r="BI397"/>
  <c r="BH397"/>
  <c r="BG397"/>
  <c r="BF397"/>
  <c r="T397"/>
  <c r="R397"/>
  <c r="P397"/>
  <c r="BI395"/>
  <c r="BH395"/>
  <c r="BG395"/>
  <c r="BF395"/>
  <c r="T395"/>
  <c r="R395"/>
  <c r="P395"/>
  <c r="BI393"/>
  <c r="BH393"/>
  <c r="BG393"/>
  <c r="BF393"/>
  <c r="T393"/>
  <c r="R393"/>
  <c r="P393"/>
  <c r="BI391"/>
  <c r="BH391"/>
  <c r="BG391"/>
  <c r="BF391"/>
  <c r="T391"/>
  <c r="R391"/>
  <c r="P391"/>
  <c r="BI389"/>
  <c r="BH389"/>
  <c r="BG389"/>
  <c r="BF389"/>
  <c r="T389"/>
  <c r="R389"/>
  <c r="P389"/>
  <c r="BI387"/>
  <c r="BH387"/>
  <c r="BG387"/>
  <c r="BF387"/>
  <c r="T387"/>
  <c r="R387"/>
  <c r="P387"/>
  <c r="BI385"/>
  <c r="BH385"/>
  <c r="BG385"/>
  <c r="BF385"/>
  <c r="T385"/>
  <c r="R385"/>
  <c r="P385"/>
  <c r="BI383"/>
  <c r="BH383"/>
  <c r="BG383"/>
  <c r="BF383"/>
  <c r="T383"/>
  <c r="R383"/>
  <c r="P383"/>
  <c r="BI381"/>
  <c r="BH381"/>
  <c r="BG381"/>
  <c r="BF381"/>
  <c r="T381"/>
  <c r="R381"/>
  <c r="P381"/>
  <c r="BI379"/>
  <c r="BH379"/>
  <c r="BG379"/>
  <c r="BF379"/>
  <c r="T379"/>
  <c r="R379"/>
  <c r="P379"/>
  <c r="BI377"/>
  <c r="BH377"/>
  <c r="BG377"/>
  <c r="BF377"/>
  <c r="T377"/>
  <c r="R377"/>
  <c r="P377"/>
  <c r="BI375"/>
  <c r="BH375"/>
  <c r="BG375"/>
  <c r="BF375"/>
  <c r="T375"/>
  <c r="R375"/>
  <c r="P375"/>
  <c r="BI373"/>
  <c r="BH373"/>
  <c r="BG373"/>
  <c r="BF373"/>
  <c r="T373"/>
  <c r="R373"/>
  <c r="P373"/>
  <c r="BI371"/>
  <c r="BH371"/>
  <c r="BG371"/>
  <c r="BF371"/>
  <c r="T371"/>
  <c r="R371"/>
  <c r="P371"/>
  <c r="BI369"/>
  <c r="BH369"/>
  <c r="BG369"/>
  <c r="BF369"/>
  <c r="T369"/>
  <c r="R369"/>
  <c r="P369"/>
  <c r="BI367"/>
  <c r="BH367"/>
  <c r="BG367"/>
  <c r="BF367"/>
  <c r="T367"/>
  <c r="R367"/>
  <c r="P367"/>
  <c r="BI365"/>
  <c r="BH365"/>
  <c r="BG365"/>
  <c r="BF365"/>
  <c r="T365"/>
  <c r="R365"/>
  <c r="P365"/>
  <c r="BI363"/>
  <c r="BH363"/>
  <c r="BG363"/>
  <c r="BF363"/>
  <c r="T363"/>
  <c r="R363"/>
  <c r="P363"/>
  <c r="BI361"/>
  <c r="BH361"/>
  <c r="BG361"/>
  <c r="BF361"/>
  <c r="T361"/>
  <c r="R361"/>
  <c r="P361"/>
  <c r="BI359"/>
  <c r="BH359"/>
  <c r="BG359"/>
  <c r="BF359"/>
  <c r="T359"/>
  <c r="R359"/>
  <c r="P359"/>
  <c r="BI357"/>
  <c r="BH357"/>
  <c r="BG357"/>
  <c r="BF357"/>
  <c r="T357"/>
  <c r="R357"/>
  <c r="P357"/>
  <c r="BI355"/>
  <c r="BH355"/>
  <c r="BG355"/>
  <c r="BF355"/>
  <c r="T355"/>
  <c r="R355"/>
  <c r="P355"/>
  <c r="BI353"/>
  <c r="BH353"/>
  <c r="BG353"/>
  <c r="BF353"/>
  <c r="T353"/>
  <c r="R353"/>
  <c r="P353"/>
  <c r="BI351"/>
  <c r="BH351"/>
  <c r="BG351"/>
  <c r="BF351"/>
  <c r="T351"/>
  <c r="R351"/>
  <c r="P351"/>
  <c r="BI349"/>
  <c r="BH349"/>
  <c r="BG349"/>
  <c r="BF349"/>
  <c r="T349"/>
  <c r="R349"/>
  <c r="P349"/>
  <c r="BI347"/>
  <c r="BH347"/>
  <c r="BG347"/>
  <c r="BF347"/>
  <c r="T347"/>
  <c r="R347"/>
  <c r="P347"/>
  <c r="BI345"/>
  <c r="BH345"/>
  <c r="BG345"/>
  <c r="BF345"/>
  <c r="T345"/>
  <c r="R345"/>
  <c r="P345"/>
  <c r="BI343"/>
  <c r="BH343"/>
  <c r="BG343"/>
  <c r="BF343"/>
  <c r="T343"/>
  <c r="R343"/>
  <c r="P343"/>
  <c r="BI341"/>
  <c r="BH341"/>
  <c r="BG341"/>
  <c r="BF341"/>
  <c r="T341"/>
  <c r="R341"/>
  <c r="P341"/>
  <c r="BI339"/>
  <c r="BH339"/>
  <c r="BG339"/>
  <c r="BF339"/>
  <c r="T339"/>
  <c r="R339"/>
  <c r="P339"/>
  <c r="BI337"/>
  <c r="BH337"/>
  <c r="BG337"/>
  <c r="BF337"/>
  <c r="T337"/>
  <c r="R337"/>
  <c r="P337"/>
  <c r="BI335"/>
  <c r="BH335"/>
  <c r="BG335"/>
  <c r="BF335"/>
  <c r="T335"/>
  <c r="R335"/>
  <c r="P335"/>
  <c r="BI333"/>
  <c r="BH333"/>
  <c r="BG333"/>
  <c r="BF333"/>
  <c r="T333"/>
  <c r="R333"/>
  <c r="P333"/>
  <c r="BI331"/>
  <c r="BH331"/>
  <c r="BG331"/>
  <c r="BF331"/>
  <c r="T331"/>
  <c r="R331"/>
  <c r="P331"/>
  <c r="BI329"/>
  <c r="BH329"/>
  <c r="BG329"/>
  <c r="BF329"/>
  <c r="T329"/>
  <c r="R329"/>
  <c r="P329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20"/>
  <c r="BH320"/>
  <c r="BG320"/>
  <c r="BF320"/>
  <c r="T320"/>
  <c r="R320"/>
  <c r="P320"/>
  <c r="BI318"/>
  <c r="BH318"/>
  <c r="BG318"/>
  <c r="BF318"/>
  <c r="T318"/>
  <c r="R318"/>
  <c r="P318"/>
  <c r="BI316"/>
  <c r="BH316"/>
  <c r="BG316"/>
  <c r="BF316"/>
  <c r="T316"/>
  <c r="R316"/>
  <c r="P316"/>
  <c r="BI312"/>
  <c r="BH312"/>
  <c r="BG312"/>
  <c r="BF312"/>
  <c r="T312"/>
  <c r="R312"/>
  <c r="P312"/>
  <c r="BI310"/>
  <c r="BH310"/>
  <c r="BG310"/>
  <c r="BF310"/>
  <c r="T310"/>
  <c r="R310"/>
  <c r="P310"/>
  <c r="BI308"/>
  <c r="BH308"/>
  <c r="BG308"/>
  <c r="BF308"/>
  <c r="T308"/>
  <c r="R308"/>
  <c r="P308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39"/>
  <c r="BH239"/>
  <c r="BG239"/>
  <c r="BF239"/>
  <c r="T239"/>
  <c r="T238"/>
  <c r="R239"/>
  <c r="R238"/>
  <c r="P239"/>
  <c r="P238"/>
  <c r="BI236"/>
  <c r="BH236"/>
  <c r="BG236"/>
  <c r="BF236"/>
  <c r="T236"/>
  <c r="R236"/>
  <c r="P236"/>
  <c r="BI234"/>
  <c r="BH234"/>
  <c r="BG234"/>
  <c r="BF234"/>
  <c r="T234"/>
  <c r="R234"/>
  <c r="P234"/>
  <c r="BI230"/>
  <c r="BH230"/>
  <c r="BG230"/>
  <c r="BF230"/>
  <c r="T230"/>
  <c r="R230"/>
  <c r="P230"/>
  <c r="BI226"/>
  <c r="BH226"/>
  <c r="BG226"/>
  <c r="BF226"/>
  <c r="T226"/>
  <c r="R226"/>
  <c r="P226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5"/>
  <c r="BH215"/>
  <c r="BG215"/>
  <c r="BF215"/>
  <c r="T215"/>
  <c r="R215"/>
  <c r="P215"/>
  <c r="BI212"/>
  <c r="BH212"/>
  <c r="BG212"/>
  <c r="BF212"/>
  <c r="T212"/>
  <c r="T211"/>
  <c r="R212"/>
  <c r="R211"/>
  <c r="P212"/>
  <c r="P211"/>
  <c r="BI207"/>
  <c r="BH207"/>
  <c r="BG207"/>
  <c r="BF207"/>
  <c r="T207"/>
  <c r="T206"/>
  <c r="R207"/>
  <c r="R206"/>
  <c r="P207"/>
  <c r="P206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78"/>
  <c r="BH178"/>
  <c r="BG178"/>
  <c r="BF178"/>
  <c r="T178"/>
  <c r="T177"/>
  <c r="R178"/>
  <c r="R177"/>
  <c r="P178"/>
  <c r="P177"/>
  <c r="BI173"/>
  <c r="BH173"/>
  <c r="BG173"/>
  <c r="BF173"/>
  <c r="T173"/>
  <c r="R173"/>
  <c r="P173"/>
  <c r="BI169"/>
  <c r="BH169"/>
  <c r="BG169"/>
  <c r="BF169"/>
  <c r="T169"/>
  <c r="R169"/>
  <c r="P169"/>
  <c r="BI167"/>
  <c r="BH167"/>
  <c r="BG167"/>
  <c r="BF167"/>
  <c r="T167"/>
  <c r="R167"/>
  <c r="P167"/>
  <c r="BI163"/>
  <c r="BH163"/>
  <c r="BG163"/>
  <c r="BF163"/>
  <c r="T163"/>
  <c r="R163"/>
  <c r="P163"/>
  <c r="BI159"/>
  <c r="BH159"/>
  <c r="BG159"/>
  <c r="BF159"/>
  <c r="T159"/>
  <c r="R159"/>
  <c r="P159"/>
  <c r="BI157"/>
  <c r="BH157"/>
  <c r="BG157"/>
  <c r="BF157"/>
  <c r="T157"/>
  <c r="R157"/>
  <c r="P157"/>
  <c r="BI153"/>
  <c r="BH153"/>
  <c r="BG153"/>
  <c r="BF153"/>
  <c r="T153"/>
  <c r="R153"/>
  <c r="P153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J127"/>
  <c r="F127"/>
  <c r="F125"/>
  <c r="E123"/>
  <c r="J91"/>
  <c r="F91"/>
  <c r="F89"/>
  <c r="E87"/>
  <c r="J24"/>
  <c r="E24"/>
  <c r="J128"/>
  <c r="J23"/>
  <c r="J18"/>
  <c r="E18"/>
  <c r="F92"/>
  <c r="J17"/>
  <c r="J12"/>
  <c r="J125"/>
  <c r="E7"/>
  <c r="E85"/>
  <c i="2" r="J37"/>
  <c r="J36"/>
  <c i="1" r="AY95"/>
  <c i="2" r="J35"/>
  <c i="1" r="AX95"/>
  <c i="2" r="BI1005"/>
  <c r="BH1005"/>
  <c r="BG1005"/>
  <c r="BF1005"/>
  <c r="T1005"/>
  <c r="R1005"/>
  <c r="P1005"/>
  <c r="BI1003"/>
  <c r="BH1003"/>
  <c r="BG1003"/>
  <c r="BF1003"/>
  <c r="T1003"/>
  <c r="R1003"/>
  <c r="P1003"/>
  <c r="BI1001"/>
  <c r="BH1001"/>
  <c r="BG1001"/>
  <c r="BF1001"/>
  <c r="T1001"/>
  <c r="R1001"/>
  <c r="P1001"/>
  <c r="BI999"/>
  <c r="BH999"/>
  <c r="BG999"/>
  <c r="BF999"/>
  <c r="T999"/>
  <c r="R999"/>
  <c r="P999"/>
  <c r="BI997"/>
  <c r="BH997"/>
  <c r="BG997"/>
  <c r="BF997"/>
  <c r="T997"/>
  <c r="R997"/>
  <c r="P997"/>
  <c r="BI995"/>
  <c r="BH995"/>
  <c r="BG995"/>
  <c r="BF995"/>
  <c r="T995"/>
  <c r="R995"/>
  <c r="P995"/>
  <c r="BI993"/>
  <c r="BH993"/>
  <c r="BG993"/>
  <c r="BF993"/>
  <c r="T993"/>
  <c r="R993"/>
  <c r="P993"/>
  <c r="BI991"/>
  <c r="BH991"/>
  <c r="BG991"/>
  <c r="BF991"/>
  <c r="T991"/>
  <c r="R991"/>
  <c r="P991"/>
  <c r="BI989"/>
  <c r="BH989"/>
  <c r="BG989"/>
  <c r="BF989"/>
  <c r="T989"/>
  <c r="R989"/>
  <c r="P989"/>
  <c r="BI987"/>
  <c r="BH987"/>
  <c r="BG987"/>
  <c r="BF987"/>
  <c r="T987"/>
  <c r="R987"/>
  <c r="P987"/>
  <c r="BI985"/>
  <c r="BH985"/>
  <c r="BG985"/>
  <c r="BF985"/>
  <c r="T985"/>
  <c r="R985"/>
  <c r="P985"/>
  <c r="BI983"/>
  <c r="BH983"/>
  <c r="BG983"/>
  <c r="BF983"/>
  <c r="T983"/>
  <c r="R983"/>
  <c r="P983"/>
  <c r="BI981"/>
  <c r="BH981"/>
  <c r="BG981"/>
  <c r="BF981"/>
  <c r="T981"/>
  <c r="R981"/>
  <c r="P981"/>
  <c r="BI979"/>
  <c r="BH979"/>
  <c r="BG979"/>
  <c r="BF979"/>
  <c r="T979"/>
  <c r="R979"/>
  <c r="P979"/>
  <c r="BI977"/>
  <c r="BH977"/>
  <c r="BG977"/>
  <c r="BF977"/>
  <c r="T977"/>
  <c r="R977"/>
  <c r="P977"/>
  <c r="BI975"/>
  <c r="BH975"/>
  <c r="BG975"/>
  <c r="BF975"/>
  <c r="T975"/>
  <c r="R975"/>
  <c r="P975"/>
  <c r="BI973"/>
  <c r="BH973"/>
  <c r="BG973"/>
  <c r="BF973"/>
  <c r="T973"/>
  <c r="R973"/>
  <c r="P973"/>
  <c r="BI971"/>
  <c r="BH971"/>
  <c r="BG971"/>
  <c r="BF971"/>
  <c r="T971"/>
  <c r="R971"/>
  <c r="P971"/>
  <c r="BI959"/>
  <c r="BH959"/>
  <c r="BG959"/>
  <c r="BF959"/>
  <c r="T959"/>
  <c r="R959"/>
  <c r="P959"/>
  <c r="BI948"/>
  <c r="BH948"/>
  <c r="BG948"/>
  <c r="BF948"/>
  <c r="T948"/>
  <c r="R948"/>
  <c r="P948"/>
  <c r="BI934"/>
  <c r="BH934"/>
  <c r="BG934"/>
  <c r="BF934"/>
  <c r="T934"/>
  <c r="R934"/>
  <c r="P934"/>
  <c r="BI923"/>
  <c r="BH923"/>
  <c r="BG923"/>
  <c r="BF923"/>
  <c r="T923"/>
  <c r="R923"/>
  <c r="P923"/>
  <c r="BI912"/>
  <c r="BH912"/>
  <c r="BG912"/>
  <c r="BF912"/>
  <c r="T912"/>
  <c r="R912"/>
  <c r="P912"/>
  <c r="BI906"/>
  <c r="BH906"/>
  <c r="BG906"/>
  <c r="BF906"/>
  <c r="T906"/>
  <c r="R906"/>
  <c r="P906"/>
  <c r="BI901"/>
  <c r="BH901"/>
  <c r="BG901"/>
  <c r="BF901"/>
  <c r="T901"/>
  <c r="R901"/>
  <c r="P901"/>
  <c r="BI896"/>
  <c r="BH896"/>
  <c r="BG896"/>
  <c r="BF896"/>
  <c r="T896"/>
  <c r="R896"/>
  <c r="P896"/>
  <c r="BI891"/>
  <c r="BH891"/>
  <c r="BG891"/>
  <c r="BF891"/>
  <c r="T891"/>
  <c r="R891"/>
  <c r="P891"/>
  <c r="BI886"/>
  <c r="BH886"/>
  <c r="BG886"/>
  <c r="BF886"/>
  <c r="T886"/>
  <c r="R886"/>
  <c r="P886"/>
  <c r="BI880"/>
  <c r="BH880"/>
  <c r="BG880"/>
  <c r="BF880"/>
  <c r="T880"/>
  <c r="R880"/>
  <c r="P880"/>
  <c r="BI874"/>
  <c r="BH874"/>
  <c r="BG874"/>
  <c r="BF874"/>
  <c r="T874"/>
  <c r="R874"/>
  <c r="P874"/>
  <c r="BI868"/>
  <c r="BH868"/>
  <c r="BG868"/>
  <c r="BF868"/>
  <c r="T868"/>
  <c r="R868"/>
  <c r="P868"/>
  <c r="BI862"/>
  <c r="BH862"/>
  <c r="BG862"/>
  <c r="BF862"/>
  <c r="T862"/>
  <c r="R862"/>
  <c r="P862"/>
  <c r="BI856"/>
  <c r="BH856"/>
  <c r="BG856"/>
  <c r="BF856"/>
  <c r="T856"/>
  <c r="R856"/>
  <c r="P856"/>
  <c r="BI852"/>
  <c r="BH852"/>
  <c r="BG852"/>
  <c r="BF852"/>
  <c r="T852"/>
  <c r="R852"/>
  <c r="P852"/>
  <c r="BI849"/>
  <c r="BH849"/>
  <c r="BG849"/>
  <c r="BF849"/>
  <c r="T849"/>
  <c r="R849"/>
  <c r="P849"/>
  <c r="BI839"/>
  <c r="BH839"/>
  <c r="BG839"/>
  <c r="BF839"/>
  <c r="T839"/>
  <c r="R839"/>
  <c r="P839"/>
  <c r="BI829"/>
  <c r="BH829"/>
  <c r="BG829"/>
  <c r="BF829"/>
  <c r="T829"/>
  <c r="R829"/>
  <c r="P829"/>
  <c r="BI819"/>
  <c r="BH819"/>
  <c r="BG819"/>
  <c r="BF819"/>
  <c r="T819"/>
  <c r="R819"/>
  <c r="P819"/>
  <c r="BI809"/>
  <c r="BH809"/>
  <c r="BG809"/>
  <c r="BF809"/>
  <c r="T809"/>
  <c r="R809"/>
  <c r="P809"/>
  <c r="BI805"/>
  <c r="BH805"/>
  <c r="BG805"/>
  <c r="BF805"/>
  <c r="T805"/>
  <c r="R805"/>
  <c r="P805"/>
  <c r="BI798"/>
  <c r="BH798"/>
  <c r="BG798"/>
  <c r="BF798"/>
  <c r="T798"/>
  <c r="R798"/>
  <c r="P798"/>
  <c r="BI791"/>
  <c r="BH791"/>
  <c r="BG791"/>
  <c r="BF791"/>
  <c r="T791"/>
  <c r="R791"/>
  <c r="P791"/>
  <c r="BI785"/>
  <c r="BH785"/>
  <c r="BG785"/>
  <c r="BF785"/>
  <c r="T785"/>
  <c r="R785"/>
  <c r="P785"/>
  <c r="BI779"/>
  <c r="BH779"/>
  <c r="BG779"/>
  <c r="BF779"/>
  <c r="T779"/>
  <c r="R779"/>
  <c r="P779"/>
  <c r="BI775"/>
  <c r="BH775"/>
  <c r="BG775"/>
  <c r="BF775"/>
  <c r="T775"/>
  <c r="R775"/>
  <c r="P775"/>
  <c r="BI772"/>
  <c r="BH772"/>
  <c r="BG772"/>
  <c r="BF772"/>
  <c r="T772"/>
  <c r="R772"/>
  <c r="P772"/>
  <c r="BI765"/>
  <c r="BH765"/>
  <c r="BG765"/>
  <c r="BF765"/>
  <c r="T765"/>
  <c r="R765"/>
  <c r="P765"/>
  <c r="BI759"/>
  <c r="BH759"/>
  <c r="BG759"/>
  <c r="BF759"/>
  <c r="T759"/>
  <c r="R759"/>
  <c r="P759"/>
  <c r="BI753"/>
  <c r="BH753"/>
  <c r="BG753"/>
  <c r="BF753"/>
  <c r="T753"/>
  <c r="R753"/>
  <c r="P753"/>
  <c r="BI747"/>
  <c r="BH747"/>
  <c r="BG747"/>
  <c r="BF747"/>
  <c r="T747"/>
  <c r="R747"/>
  <c r="P747"/>
  <c r="BI741"/>
  <c r="BH741"/>
  <c r="BG741"/>
  <c r="BF741"/>
  <c r="T741"/>
  <c r="R741"/>
  <c r="P741"/>
  <c r="BI735"/>
  <c r="BH735"/>
  <c r="BG735"/>
  <c r="BF735"/>
  <c r="T735"/>
  <c r="R735"/>
  <c r="P735"/>
  <c r="BI729"/>
  <c r="BH729"/>
  <c r="BG729"/>
  <c r="BF729"/>
  <c r="T729"/>
  <c r="R729"/>
  <c r="P729"/>
  <c r="BI723"/>
  <c r="BH723"/>
  <c r="BG723"/>
  <c r="BF723"/>
  <c r="T723"/>
  <c r="R723"/>
  <c r="P723"/>
  <c r="BI719"/>
  <c r="BH719"/>
  <c r="BG719"/>
  <c r="BF719"/>
  <c r="T719"/>
  <c r="R719"/>
  <c r="P719"/>
  <c r="BI716"/>
  <c r="BH716"/>
  <c r="BG716"/>
  <c r="BF716"/>
  <c r="T716"/>
  <c r="R716"/>
  <c r="P716"/>
  <c r="BI711"/>
  <c r="BH711"/>
  <c r="BG711"/>
  <c r="BF711"/>
  <c r="T711"/>
  <c r="R711"/>
  <c r="P711"/>
  <c r="BI706"/>
  <c r="BH706"/>
  <c r="BG706"/>
  <c r="BF706"/>
  <c r="T706"/>
  <c r="R706"/>
  <c r="P706"/>
  <c r="BI701"/>
  <c r="BH701"/>
  <c r="BG701"/>
  <c r="BF701"/>
  <c r="T701"/>
  <c r="R701"/>
  <c r="P701"/>
  <c r="BI698"/>
  <c r="BH698"/>
  <c r="BG698"/>
  <c r="BF698"/>
  <c r="T698"/>
  <c r="R698"/>
  <c r="P698"/>
  <c r="BI695"/>
  <c r="BH695"/>
  <c r="BG695"/>
  <c r="BF695"/>
  <c r="T695"/>
  <c r="R695"/>
  <c r="P695"/>
  <c r="BI690"/>
  <c r="BH690"/>
  <c r="BG690"/>
  <c r="BF690"/>
  <c r="T690"/>
  <c r="R690"/>
  <c r="P690"/>
  <c r="BI686"/>
  <c r="BH686"/>
  <c r="BG686"/>
  <c r="BF686"/>
  <c r="T686"/>
  <c r="R686"/>
  <c r="P686"/>
  <c r="BI683"/>
  <c r="BH683"/>
  <c r="BG683"/>
  <c r="BF683"/>
  <c r="T683"/>
  <c r="R683"/>
  <c r="P683"/>
  <c r="BI680"/>
  <c r="BH680"/>
  <c r="BG680"/>
  <c r="BF680"/>
  <c r="T680"/>
  <c r="R680"/>
  <c r="P680"/>
  <c r="BI671"/>
  <c r="BH671"/>
  <c r="BG671"/>
  <c r="BF671"/>
  <c r="T671"/>
  <c r="R671"/>
  <c r="P671"/>
  <c r="BI665"/>
  <c r="BH665"/>
  <c r="BG665"/>
  <c r="BF665"/>
  <c r="T665"/>
  <c r="R665"/>
  <c r="P665"/>
  <c r="BI658"/>
  <c r="BH658"/>
  <c r="BG658"/>
  <c r="BF658"/>
  <c r="T658"/>
  <c r="R658"/>
  <c r="P658"/>
  <c r="BI653"/>
  <c r="BH653"/>
  <c r="BG653"/>
  <c r="BF653"/>
  <c r="T653"/>
  <c r="R653"/>
  <c r="P653"/>
  <c r="BI650"/>
  <c r="BH650"/>
  <c r="BG650"/>
  <c r="BF650"/>
  <c r="T650"/>
  <c r="R650"/>
  <c r="P650"/>
  <c r="BI647"/>
  <c r="BH647"/>
  <c r="BG647"/>
  <c r="BF647"/>
  <c r="T647"/>
  <c r="R647"/>
  <c r="P647"/>
  <c r="BI643"/>
  <c r="BH643"/>
  <c r="BG643"/>
  <c r="BF643"/>
  <c r="T643"/>
  <c r="R643"/>
  <c r="P643"/>
  <c r="BI641"/>
  <c r="BH641"/>
  <c r="BG641"/>
  <c r="BF641"/>
  <c r="T641"/>
  <c r="R641"/>
  <c r="P641"/>
  <c r="BI639"/>
  <c r="BH639"/>
  <c r="BG639"/>
  <c r="BF639"/>
  <c r="T639"/>
  <c r="R639"/>
  <c r="P639"/>
  <c r="BI637"/>
  <c r="BH637"/>
  <c r="BG637"/>
  <c r="BF637"/>
  <c r="T637"/>
  <c r="R637"/>
  <c r="P637"/>
  <c r="BI635"/>
  <c r="BH635"/>
  <c r="BG635"/>
  <c r="BF635"/>
  <c r="T635"/>
  <c r="R635"/>
  <c r="P635"/>
  <c r="BI633"/>
  <c r="BH633"/>
  <c r="BG633"/>
  <c r="BF633"/>
  <c r="T633"/>
  <c r="R633"/>
  <c r="P633"/>
  <c r="BI631"/>
  <c r="BH631"/>
  <c r="BG631"/>
  <c r="BF631"/>
  <c r="T631"/>
  <c r="R631"/>
  <c r="P631"/>
  <c r="BI629"/>
  <c r="BH629"/>
  <c r="BG629"/>
  <c r="BF629"/>
  <c r="T629"/>
  <c r="R629"/>
  <c r="P629"/>
  <c r="BI627"/>
  <c r="BH627"/>
  <c r="BG627"/>
  <c r="BF627"/>
  <c r="T627"/>
  <c r="R627"/>
  <c r="P627"/>
  <c r="BI625"/>
  <c r="BH625"/>
  <c r="BG625"/>
  <c r="BF625"/>
  <c r="T625"/>
  <c r="R625"/>
  <c r="P625"/>
  <c r="BI618"/>
  <c r="BH618"/>
  <c r="BG618"/>
  <c r="BF618"/>
  <c r="T618"/>
  <c r="R618"/>
  <c r="P618"/>
  <c r="BI612"/>
  <c r="BH612"/>
  <c r="BG612"/>
  <c r="BF612"/>
  <c r="T612"/>
  <c r="R612"/>
  <c r="P612"/>
  <c r="BI606"/>
  <c r="BH606"/>
  <c r="BG606"/>
  <c r="BF606"/>
  <c r="T606"/>
  <c r="R606"/>
  <c r="P606"/>
  <c r="BI602"/>
  <c r="BH602"/>
  <c r="BG602"/>
  <c r="BF602"/>
  <c r="T602"/>
  <c r="R602"/>
  <c r="P602"/>
  <c r="BI600"/>
  <c r="BH600"/>
  <c r="BG600"/>
  <c r="BF600"/>
  <c r="T600"/>
  <c r="R600"/>
  <c r="P600"/>
  <c r="BI598"/>
  <c r="BH598"/>
  <c r="BG598"/>
  <c r="BF598"/>
  <c r="T598"/>
  <c r="R598"/>
  <c r="P598"/>
  <c r="BI596"/>
  <c r="BH596"/>
  <c r="BG596"/>
  <c r="BF596"/>
  <c r="T596"/>
  <c r="R596"/>
  <c r="P596"/>
  <c r="BI594"/>
  <c r="BH594"/>
  <c r="BG594"/>
  <c r="BF594"/>
  <c r="T594"/>
  <c r="R594"/>
  <c r="P594"/>
  <c r="BI592"/>
  <c r="BH592"/>
  <c r="BG592"/>
  <c r="BF592"/>
  <c r="T592"/>
  <c r="R592"/>
  <c r="P592"/>
  <c r="BI590"/>
  <c r="BH590"/>
  <c r="BG590"/>
  <c r="BF590"/>
  <c r="T590"/>
  <c r="R590"/>
  <c r="P590"/>
  <c r="BI588"/>
  <c r="BH588"/>
  <c r="BG588"/>
  <c r="BF588"/>
  <c r="T588"/>
  <c r="R588"/>
  <c r="P588"/>
  <c r="BI586"/>
  <c r="BH586"/>
  <c r="BG586"/>
  <c r="BF586"/>
  <c r="T586"/>
  <c r="R586"/>
  <c r="P586"/>
  <c r="BI584"/>
  <c r="BH584"/>
  <c r="BG584"/>
  <c r="BF584"/>
  <c r="T584"/>
  <c r="R584"/>
  <c r="P584"/>
  <c r="BI582"/>
  <c r="BH582"/>
  <c r="BG582"/>
  <c r="BF582"/>
  <c r="T582"/>
  <c r="R582"/>
  <c r="P582"/>
  <c r="BI580"/>
  <c r="BH580"/>
  <c r="BG580"/>
  <c r="BF580"/>
  <c r="T580"/>
  <c r="R580"/>
  <c r="P580"/>
  <c r="BI578"/>
  <c r="BH578"/>
  <c r="BG578"/>
  <c r="BF578"/>
  <c r="T578"/>
  <c r="R578"/>
  <c r="P578"/>
  <c r="BI576"/>
  <c r="BH576"/>
  <c r="BG576"/>
  <c r="BF576"/>
  <c r="T576"/>
  <c r="R576"/>
  <c r="P576"/>
  <c r="BI574"/>
  <c r="BH574"/>
  <c r="BG574"/>
  <c r="BF574"/>
  <c r="T574"/>
  <c r="R574"/>
  <c r="P574"/>
  <c r="BI572"/>
  <c r="BH572"/>
  <c r="BG572"/>
  <c r="BF572"/>
  <c r="T572"/>
  <c r="R572"/>
  <c r="P572"/>
  <c r="BI570"/>
  <c r="BH570"/>
  <c r="BG570"/>
  <c r="BF570"/>
  <c r="T570"/>
  <c r="R570"/>
  <c r="P570"/>
  <c r="BI568"/>
  <c r="BH568"/>
  <c r="BG568"/>
  <c r="BF568"/>
  <c r="T568"/>
  <c r="R568"/>
  <c r="P568"/>
  <c r="BI566"/>
  <c r="BH566"/>
  <c r="BG566"/>
  <c r="BF566"/>
  <c r="T566"/>
  <c r="R566"/>
  <c r="P566"/>
  <c r="BI564"/>
  <c r="BH564"/>
  <c r="BG564"/>
  <c r="BF564"/>
  <c r="T564"/>
  <c r="R564"/>
  <c r="P564"/>
  <c r="BI562"/>
  <c r="BH562"/>
  <c r="BG562"/>
  <c r="BF562"/>
  <c r="T562"/>
  <c r="R562"/>
  <c r="P562"/>
  <c r="BI560"/>
  <c r="BH560"/>
  <c r="BG560"/>
  <c r="BF560"/>
  <c r="T560"/>
  <c r="R560"/>
  <c r="P560"/>
  <c r="BI558"/>
  <c r="BH558"/>
  <c r="BG558"/>
  <c r="BF558"/>
  <c r="T558"/>
  <c r="R558"/>
  <c r="P558"/>
  <c r="BI556"/>
  <c r="BH556"/>
  <c r="BG556"/>
  <c r="BF556"/>
  <c r="T556"/>
  <c r="R556"/>
  <c r="P556"/>
  <c r="BI554"/>
  <c r="BH554"/>
  <c r="BG554"/>
  <c r="BF554"/>
  <c r="T554"/>
  <c r="R554"/>
  <c r="P554"/>
  <c r="BI552"/>
  <c r="BH552"/>
  <c r="BG552"/>
  <c r="BF552"/>
  <c r="T552"/>
  <c r="R552"/>
  <c r="P552"/>
  <c r="BI550"/>
  <c r="BH550"/>
  <c r="BG550"/>
  <c r="BF550"/>
  <c r="T550"/>
  <c r="R550"/>
  <c r="P550"/>
  <c r="BI548"/>
  <c r="BH548"/>
  <c r="BG548"/>
  <c r="BF548"/>
  <c r="T548"/>
  <c r="R548"/>
  <c r="P548"/>
  <c r="BI546"/>
  <c r="BH546"/>
  <c r="BG546"/>
  <c r="BF546"/>
  <c r="T546"/>
  <c r="R546"/>
  <c r="P546"/>
  <c r="BI544"/>
  <c r="BH544"/>
  <c r="BG544"/>
  <c r="BF544"/>
  <c r="T544"/>
  <c r="R544"/>
  <c r="P544"/>
  <c r="BI542"/>
  <c r="BH542"/>
  <c r="BG542"/>
  <c r="BF542"/>
  <c r="T542"/>
  <c r="R542"/>
  <c r="P542"/>
  <c r="BI535"/>
  <c r="BH535"/>
  <c r="BG535"/>
  <c r="BF535"/>
  <c r="T535"/>
  <c r="R535"/>
  <c r="P535"/>
  <c r="BI531"/>
  <c r="BH531"/>
  <c r="BG531"/>
  <c r="BF531"/>
  <c r="T531"/>
  <c r="R531"/>
  <c r="P531"/>
  <c r="BI519"/>
  <c r="BH519"/>
  <c r="BG519"/>
  <c r="BF519"/>
  <c r="T519"/>
  <c r="R519"/>
  <c r="P519"/>
  <c r="BI503"/>
  <c r="BH503"/>
  <c r="BG503"/>
  <c r="BF503"/>
  <c r="T503"/>
  <c r="R503"/>
  <c r="P503"/>
  <c r="BI499"/>
  <c r="BH499"/>
  <c r="BG499"/>
  <c r="BF499"/>
  <c r="T499"/>
  <c r="R499"/>
  <c r="P499"/>
  <c r="BI494"/>
  <c r="BH494"/>
  <c r="BG494"/>
  <c r="BF494"/>
  <c r="T494"/>
  <c r="R494"/>
  <c r="P494"/>
  <c r="BI489"/>
  <c r="BH489"/>
  <c r="BG489"/>
  <c r="BF489"/>
  <c r="T489"/>
  <c r="R489"/>
  <c r="P489"/>
  <c r="BI484"/>
  <c r="BH484"/>
  <c r="BG484"/>
  <c r="BF484"/>
  <c r="T484"/>
  <c r="R484"/>
  <c r="P484"/>
  <c r="BI481"/>
  <c r="BH481"/>
  <c r="BG481"/>
  <c r="BF481"/>
  <c r="T481"/>
  <c r="R481"/>
  <c r="P481"/>
  <c r="BI475"/>
  <c r="BH475"/>
  <c r="BG475"/>
  <c r="BF475"/>
  <c r="T475"/>
  <c r="R475"/>
  <c r="P475"/>
  <c r="BI470"/>
  <c r="BH470"/>
  <c r="BG470"/>
  <c r="BF470"/>
  <c r="T470"/>
  <c r="R470"/>
  <c r="P470"/>
  <c r="BI465"/>
  <c r="BH465"/>
  <c r="BG465"/>
  <c r="BF465"/>
  <c r="T465"/>
  <c r="R465"/>
  <c r="P465"/>
  <c r="BI457"/>
  <c r="BH457"/>
  <c r="BG457"/>
  <c r="BF457"/>
  <c r="T457"/>
  <c r="R457"/>
  <c r="P457"/>
  <c r="BI453"/>
  <c r="BH453"/>
  <c r="BG453"/>
  <c r="BF453"/>
  <c r="T453"/>
  <c r="R453"/>
  <c r="P453"/>
  <c r="BI439"/>
  <c r="BH439"/>
  <c r="BG439"/>
  <c r="BF439"/>
  <c r="T439"/>
  <c r="R439"/>
  <c r="P439"/>
  <c r="BI436"/>
  <c r="BH436"/>
  <c r="BG436"/>
  <c r="BF436"/>
  <c r="T436"/>
  <c r="R436"/>
  <c r="P436"/>
  <c r="BI426"/>
  <c r="BH426"/>
  <c r="BG426"/>
  <c r="BF426"/>
  <c r="T426"/>
  <c r="R426"/>
  <c r="P426"/>
  <c r="BI423"/>
  <c r="BH423"/>
  <c r="BG423"/>
  <c r="BF423"/>
  <c r="T423"/>
  <c r="R423"/>
  <c r="P423"/>
  <c r="BI413"/>
  <c r="BH413"/>
  <c r="BG413"/>
  <c r="BF413"/>
  <c r="T413"/>
  <c r="R413"/>
  <c r="P413"/>
  <c r="BI408"/>
  <c r="BH408"/>
  <c r="BG408"/>
  <c r="BF408"/>
  <c r="T408"/>
  <c r="T407"/>
  <c r="R408"/>
  <c r="R407"/>
  <c r="P408"/>
  <c r="P407"/>
  <c r="BI405"/>
  <c r="BH405"/>
  <c r="BG405"/>
  <c r="BF405"/>
  <c r="T405"/>
  <c r="R405"/>
  <c r="P405"/>
  <c r="BI401"/>
  <c r="BH401"/>
  <c r="BG401"/>
  <c r="BF401"/>
  <c r="T401"/>
  <c r="R401"/>
  <c r="P401"/>
  <c r="BI398"/>
  <c r="BH398"/>
  <c r="BG398"/>
  <c r="BF398"/>
  <c r="T398"/>
  <c r="R398"/>
  <c r="P398"/>
  <c r="BI395"/>
  <c r="BH395"/>
  <c r="BG395"/>
  <c r="BF395"/>
  <c r="T395"/>
  <c r="R395"/>
  <c r="P395"/>
  <c r="BI382"/>
  <c r="BH382"/>
  <c r="BG382"/>
  <c r="BF382"/>
  <c r="T382"/>
  <c r="R382"/>
  <c r="P382"/>
  <c r="BI376"/>
  <c r="BH376"/>
  <c r="BG376"/>
  <c r="BF376"/>
  <c r="T376"/>
  <c r="R376"/>
  <c r="P376"/>
  <c r="BI362"/>
  <c r="BH362"/>
  <c r="BG362"/>
  <c r="BF362"/>
  <c r="T362"/>
  <c r="R362"/>
  <c r="P362"/>
  <c r="BI350"/>
  <c r="BH350"/>
  <c r="BG350"/>
  <c r="BF350"/>
  <c r="T350"/>
  <c r="R350"/>
  <c r="P350"/>
  <c r="BI336"/>
  <c r="BH336"/>
  <c r="BG336"/>
  <c r="BF336"/>
  <c r="T336"/>
  <c r="R336"/>
  <c r="P336"/>
  <c r="BI327"/>
  <c r="BH327"/>
  <c r="BG327"/>
  <c r="BF327"/>
  <c r="T327"/>
  <c r="R327"/>
  <c r="P327"/>
  <c r="BI319"/>
  <c r="BH319"/>
  <c r="BG319"/>
  <c r="BF319"/>
  <c r="T319"/>
  <c r="R319"/>
  <c r="P319"/>
  <c r="BI303"/>
  <c r="BH303"/>
  <c r="BG303"/>
  <c r="BF303"/>
  <c r="T303"/>
  <c r="R303"/>
  <c r="P303"/>
  <c r="BI296"/>
  <c r="BH296"/>
  <c r="BG296"/>
  <c r="BF296"/>
  <c r="T296"/>
  <c r="R296"/>
  <c r="P296"/>
  <c r="BI290"/>
  <c r="BH290"/>
  <c r="BG290"/>
  <c r="BF290"/>
  <c r="T290"/>
  <c r="R290"/>
  <c r="P290"/>
  <c r="BI280"/>
  <c r="BH280"/>
  <c r="BG280"/>
  <c r="BF280"/>
  <c r="T280"/>
  <c r="R280"/>
  <c r="P280"/>
  <c r="BI274"/>
  <c r="BH274"/>
  <c r="BG274"/>
  <c r="BF274"/>
  <c r="T274"/>
  <c r="R274"/>
  <c r="P274"/>
  <c r="BI267"/>
  <c r="BH267"/>
  <c r="BG267"/>
  <c r="BF267"/>
  <c r="T267"/>
  <c r="R267"/>
  <c r="P267"/>
  <c r="BI257"/>
  <c r="BH257"/>
  <c r="BG257"/>
  <c r="BF257"/>
  <c r="T257"/>
  <c r="R257"/>
  <c r="P257"/>
  <c r="BI250"/>
  <c r="BH250"/>
  <c r="BG250"/>
  <c r="BF250"/>
  <c r="T250"/>
  <c r="R250"/>
  <c r="P250"/>
  <c r="BI239"/>
  <c r="BH239"/>
  <c r="BG239"/>
  <c r="BF239"/>
  <c r="T239"/>
  <c r="R239"/>
  <c r="P239"/>
  <c r="BI233"/>
  <c r="BH233"/>
  <c r="BG233"/>
  <c r="BF233"/>
  <c r="T233"/>
  <c r="R233"/>
  <c r="P233"/>
  <c r="BI225"/>
  <c r="BH225"/>
  <c r="BG225"/>
  <c r="BF225"/>
  <c r="T225"/>
  <c r="R225"/>
  <c r="P225"/>
  <c r="BI216"/>
  <c r="BH216"/>
  <c r="BG216"/>
  <c r="BF216"/>
  <c r="T216"/>
  <c r="R216"/>
  <c r="P216"/>
  <c r="BI213"/>
  <c r="BH213"/>
  <c r="BG213"/>
  <c r="BF213"/>
  <c r="T213"/>
  <c r="R213"/>
  <c r="P213"/>
  <c r="BI201"/>
  <c r="BH201"/>
  <c r="BG201"/>
  <c r="BF201"/>
  <c r="T201"/>
  <c r="R201"/>
  <c r="P201"/>
  <c r="BI196"/>
  <c r="BH196"/>
  <c r="BG196"/>
  <c r="BF196"/>
  <c r="T196"/>
  <c r="R196"/>
  <c r="P196"/>
  <c r="BI187"/>
  <c r="BH187"/>
  <c r="BG187"/>
  <c r="BF187"/>
  <c r="T187"/>
  <c r="R187"/>
  <c r="P187"/>
  <c r="BI180"/>
  <c r="BH180"/>
  <c r="BG180"/>
  <c r="BF180"/>
  <c r="T180"/>
  <c r="R180"/>
  <c r="P180"/>
  <c r="BI166"/>
  <c r="BH166"/>
  <c r="BG166"/>
  <c r="BF166"/>
  <c r="T166"/>
  <c r="R166"/>
  <c r="P166"/>
  <c r="BI155"/>
  <c r="BH155"/>
  <c r="BG155"/>
  <c r="BF155"/>
  <c r="T155"/>
  <c r="R155"/>
  <c r="P155"/>
  <c r="BI148"/>
  <c r="BH148"/>
  <c r="BG148"/>
  <c r="BF148"/>
  <c r="T148"/>
  <c r="R148"/>
  <c r="P148"/>
  <c r="BI145"/>
  <c r="BH145"/>
  <c r="BG145"/>
  <c r="BF145"/>
  <c r="T145"/>
  <c r="R145"/>
  <c r="P145"/>
  <c r="BI139"/>
  <c r="BH139"/>
  <c r="BG139"/>
  <c r="BF139"/>
  <c r="T139"/>
  <c r="R139"/>
  <c r="P139"/>
  <c r="J132"/>
  <c r="F132"/>
  <c r="F130"/>
  <c r="E128"/>
  <c r="J91"/>
  <c r="F91"/>
  <c r="F89"/>
  <c r="E87"/>
  <c r="J24"/>
  <c r="E24"/>
  <c r="J133"/>
  <c r="J23"/>
  <c r="J18"/>
  <c r="E18"/>
  <c r="F133"/>
  <c r="J17"/>
  <c r="J12"/>
  <c r="J130"/>
  <c r="E7"/>
  <c r="E126"/>
  <c i="1" r="L90"/>
  <c r="AM90"/>
  <c r="AM89"/>
  <c r="L89"/>
  <c r="AM87"/>
  <c r="L87"/>
  <c r="L85"/>
  <c r="L84"/>
  <c i="2" r="J1001"/>
  <c r="J999"/>
  <c r="BK995"/>
  <c r="J993"/>
  <c r="BK989"/>
  <c r="J987"/>
  <c r="J983"/>
  <c r="BK981"/>
  <c r="J959"/>
  <c r="BK948"/>
  <c r="BK934"/>
  <c r="J912"/>
  <c r="J906"/>
  <c r="BK886"/>
  <c r="BK791"/>
  <c r="J785"/>
  <c r="J775"/>
  <c r="BK765"/>
  <c r="BK747"/>
  <c r="BK719"/>
  <c r="J711"/>
  <c r="BK706"/>
  <c r="BK658"/>
  <c r="J639"/>
  <c r="J637"/>
  <c r="J631"/>
  <c r="BK627"/>
  <c r="BK606"/>
  <c r="J602"/>
  <c r="BK596"/>
  <c r="BK588"/>
  <c r="BK586"/>
  <c r="BK582"/>
  <c r="BK578"/>
  <c r="BK572"/>
  <c r="BK568"/>
  <c r="BK564"/>
  <c r="BK558"/>
  <c r="BK519"/>
  <c r="BK494"/>
  <c r="J489"/>
  <c r="J481"/>
  <c r="BK465"/>
  <c r="BK439"/>
  <c r="J413"/>
  <c r="J401"/>
  <c r="BK398"/>
  <c r="J376"/>
  <c i="4" r="F34"/>
  <c i="2" r="J995"/>
  <c r="BK993"/>
  <c r="J981"/>
  <c r="BK979"/>
  <c r="J977"/>
  <c r="BK975"/>
  <c r="BK973"/>
  <c r="BK906"/>
  <c r="J901"/>
  <c r="J886"/>
  <c r="BK880"/>
  <c r="J874"/>
  <c r="BK839"/>
  <c r="J819"/>
  <c r="BK809"/>
  <c r="BK775"/>
  <c r="J765"/>
  <c r="J747"/>
  <c r="BK690"/>
  <c r="J686"/>
  <c r="BK683"/>
  <c r="BK671"/>
  <c r="J658"/>
  <c r="BK650"/>
  <c r="BK641"/>
  <c r="J633"/>
  <c r="J629"/>
  <c r="BK602"/>
  <c r="BK594"/>
  <c r="J590"/>
  <c i="4" r="J34"/>
  <c i="2" r="BK570"/>
  <c r="BK562"/>
  <c r="J560"/>
  <c r="BK554"/>
  <c r="J548"/>
  <c r="J535"/>
  <c r="BK531"/>
  <c r="BK499"/>
  <c r="BK489"/>
  <c r="BK481"/>
  <c r="BK470"/>
  <c r="J436"/>
  <c r="J423"/>
  <c r="J405"/>
  <c r="BK395"/>
  <c r="J362"/>
  <c r="J336"/>
  <c i="3" r="BK395"/>
  <c r="BK391"/>
  <c r="BK387"/>
  <c r="J385"/>
  <c r="J377"/>
  <c r="J373"/>
  <c i="2" r="BK999"/>
  <c r="J997"/>
  <c r="J991"/>
  <c r="J989"/>
  <c r="BK987"/>
  <c r="BK977"/>
  <c r="J971"/>
  <c r="J948"/>
  <c r="J923"/>
  <c r="BK896"/>
  <c r="J862"/>
  <c r="J852"/>
  <c r="BK849"/>
  <c r="J829"/>
  <c r="J805"/>
  <c r="J798"/>
  <c r="J791"/>
  <c r="J779"/>
  <c r="J772"/>
  <c r="J759"/>
  <c r="J753"/>
  <c r="BK741"/>
  <c r="BK729"/>
  <c r="J719"/>
  <c r="J706"/>
  <c r="BK701"/>
  <c r="J698"/>
  <c r="J680"/>
  <c r="J671"/>
  <c r="BK665"/>
  <c r="J641"/>
  <c r="J635"/>
  <c r="J612"/>
  <c r="J606"/>
  <c r="BK600"/>
  <c r="J594"/>
  <c r="BK592"/>
  <c r="BK584"/>
  <c r="J580"/>
  <c r="J578"/>
  <c r="BK566"/>
  <c r="BK560"/>
  <c r="BK552"/>
  <c r="BK550"/>
  <c r="BK548"/>
  <c r="J546"/>
  <c r="J542"/>
  <c r="BK535"/>
  <c r="J519"/>
  <c r="J503"/>
  <c r="J484"/>
  <c r="J439"/>
  <c r="BK426"/>
  <c r="BK423"/>
  <c r="BK413"/>
  <c r="BK401"/>
  <c r="J398"/>
  <c r="J350"/>
  <c r="BK319"/>
  <c r="BK303"/>
  <c r="BK267"/>
  <c r="J225"/>
  <c r="J155"/>
  <c r="BK148"/>
  <c r="J145"/>
  <c r="BK139"/>
  <c i="4" r="BK160"/>
  <c r="J158"/>
  <c r="BK147"/>
  <c r="BK142"/>
  <c r="J137"/>
  <c r="J131"/>
  <c r="J122"/>
  <c r="J119"/>
  <c i="3" r="J489"/>
  <c r="J467"/>
  <c r="BK465"/>
  <c r="J455"/>
  <c r="J453"/>
  <c r="BK442"/>
  <c r="BK417"/>
  <c r="BK411"/>
  <c r="BK403"/>
  <c r="BK397"/>
  <c r="BK389"/>
  <c r="BK383"/>
  <c r="BK375"/>
  <c i="2" r="BK985"/>
  <c r="BK983"/>
  <c r="J975"/>
  <c r="BK971"/>
  <c r="BK959"/>
  <c r="J934"/>
  <c r="BK923"/>
  <c r="BK912"/>
  <c r="BK891"/>
  <c r="J868"/>
  <c r="BK862"/>
  <c r="BK856"/>
  <c r="J849"/>
  <c r="J809"/>
  <c r="BK805"/>
  <c r="BK779"/>
  <c r="BK772"/>
  <c r="BK759"/>
  <c r="J735"/>
  <c r="BK716"/>
  <c r="BK698"/>
  <c r="BK695"/>
  <c r="BK686"/>
  <c r="J683"/>
  <c r="J665"/>
  <c r="J650"/>
  <c r="J647"/>
  <c r="BK635"/>
  <c r="BK631"/>
  <c r="BK629"/>
  <c r="BK618"/>
  <c r="BK612"/>
  <c r="J596"/>
  <c r="J586"/>
  <c r="J582"/>
  <c r="BK574"/>
  <c r="J562"/>
  <c r="BK556"/>
  <c r="J552"/>
  <c r="BK542"/>
  <c r="J531"/>
  <c r="BK503"/>
  <c r="J475"/>
  <c r="J465"/>
  <c r="BK457"/>
  <c r="J453"/>
  <c r="BK436"/>
  <c r="J408"/>
  <c r="BK405"/>
  <c r="J382"/>
  <c r="BK376"/>
  <c r="BK362"/>
  <c r="BK350"/>
  <c r="BK336"/>
  <c r="J327"/>
  <c r="J319"/>
  <c r="J303"/>
  <c r="J280"/>
  <c r="J257"/>
  <c r="J196"/>
  <c i="4" r="BK154"/>
  <c r="BK140"/>
  <c r="BK122"/>
  <c i="3" r="J517"/>
  <c r="J506"/>
  <c r="BK501"/>
  <c i="4" r="J156"/>
  <c r="BK151"/>
  <c r="J144"/>
  <c r="J140"/>
  <c r="J134"/>
  <c r="J125"/>
  <c i="3" r="J521"/>
  <c r="BK510"/>
  <c r="BK506"/>
  <c r="BK504"/>
  <c r="J497"/>
  <c r="J487"/>
  <c r="J485"/>
  <c r="J483"/>
  <c r="J477"/>
  <c r="BK473"/>
  <c r="J469"/>
  <c r="BK467"/>
  <c r="J463"/>
  <c r="BK457"/>
  <c r="BK453"/>
  <c r="BK446"/>
  <c r="J442"/>
  <c r="BK435"/>
  <c r="J429"/>
  <c r="J427"/>
  <c r="BK425"/>
  <c r="BK421"/>
  <c r="J389"/>
  <c r="J379"/>
  <c r="BK377"/>
  <c r="BK371"/>
  <c r="J367"/>
  <c r="BK363"/>
  <c r="J363"/>
  <c r="BK361"/>
  <c r="J361"/>
  <c r="J359"/>
  <c r="J357"/>
  <c r="BK355"/>
  <c r="BK353"/>
  <c r="BK351"/>
  <c r="J345"/>
  <c r="BK343"/>
  <c r="BK341"/>
  <c r="BK339"/>
  <c r="BK331"/>
  <c r="BK323"/>
  <c r="BK320"/>
  <c r="BK318"/>
  <c r="BK308"/>
  <c r="BK296"/>
  <c r="J294"/>
  <c r="BK290"/>
  <c r="J288"/>
  <c r="BK282"/>
  <c r="J280"/>
  <c r="BK278"/>
  <c r="J276"/>
  <c r="J268"/>
  <c r="J258"/>
  <c r="BK248"/>
  <c r="J239"/>
  <c r="BK212"/>
  <c r="BK207"/>
  <c r="BK200"/>
  <c r="BK193"/>
  <c r="BK191"/>
  <c r="J189"/>
  <c r="J178"/>
  <c r="J167"/>
  <c r="J163"/>
  <c r="J149"/>
  <c r="BK145"/>
  <c r="J141"/>
  <c i="2" r="J891"/>
  <c r="J880"/>
  <c r="BK868"/>
  <c r="BK852"/>
  <c r="BK829"/>
  <c r="BK753"/>
  <c r="J741"/>
  <c r="BK723"/>
  <c r="J690"/>
  <c r="BK680"/>
  <c r="J653"/>
  <c r="BK643"/>
  <c r="BK639"/>
  <c r="BK633"/>
  <c r="J627"/>
  <c r="BK625"/>
  <c r="BK598"/>
  <c r="J592"/>
  <c r="J588"/>
  <c r="J574"/>
  <c r="J572"/>
  <c r="J570"/>
  <c r="J568"/>
  <c r="J566"/>
  <c r="J558"/>
  <c r="BK544"/>
  <c r="J494"/>
  <c r="BK484"/>
  <c r="J470"/>
  <c r="J426"/>
  <c r="J395"/>
  <c r="J296"/>
  <c r="BK290"/>
  <c i="4" r="J149"/>
  <c r="J147"/>
  <c r="J142"/>
  <c r="BK128"/>
  <c r="BK125"/>
  <c i="3" r="BK523"/>
  <c r="BK519"/>
  <c r="BK517"/>
  <c r="J508"/>
  <c r="J499"/>
  <c r="BK495"/>
  <c r="J491"/>
  <c r="BK479"/>
  <c r="J465"/>
  <c r="BK461"/>
  <c r="J459"/>
  <c r="J451"/>
  <c r="J444"/>
  <c r="J433"/>
  <c r="J425"/>
  <c r="BK413"/>
  <c r="BK409"/>
  <c r="J403"/>
  <c r="J401"/>
  <c r="J399"/>
  <c r="J383"/>
  <c r="BK381"/>
  <c r="BK379"/>
  <c r="BK373"/>
  <c r="J369"/>
  <c r="BK365"/>
  <c i="2" r="J1003"/>
  <c r="BK250"/>
  <c r="BK233"/>
  <c r="BK216"/>
  <c r="BK201"/>
  <c i="4" r="BK165"/>
  <c r="BK163"/>
  <c r="BK156"/>
  <c r="J154"/>
  <c r="J128"/>
  <c i="3" r="BK521"/>
  <c r="BK515"/>
  <c r="BK513"/>
  <c r="J504"/>
  <c r="J501"/>
  <c r="BK499"/>
  <c r="BK497"/>
  <c r="BK485"/>
  <c r="BK477"/>
  <c r="J475"/>
  <c r="J473"/>
  <c r="BK469"/>
  <c r="BK459"/>
  <c r="BK448"/>
  <c r="J446"/>
  <c r="J437"/>
  <c r="BK429"/>
  <c r="J421"/>
  <c r="J419"/>
  <c r="J415"/>
  <c r="J413"/>
  <c r="J409"/>
  <c r="BK407"/>
  <c r="BK401"/>
  <c r="J395"/>
  <c r="BK393"/>
  <c r="BK385"/>
  <c r="J381"/>
  <c r="J371"/>
  <c r="BK369"/>
  <c r="J365"/>
  <c i="2" r="J290"/>
  <c i="4" r="J165"/>
  <c r="J163"/>
  <c r="BK158"/>
  <c r="J151"/>
  <c r="BK131"/>
  <c i="3" r="J515"/>
  <c r="BK508"/>
  <c r="BK493"/>
  <c r="BK489"/>
  <c r="BK483"/>
  <c r="BK481"/>
  <c r="BK471"/>
  <c r="BK463"/>
  <c r="J461"/>
  <c r="J457"/>
  <c r="BK455"/>
  <c r="BK451"/>
  <c r="J448"/>
  <c r="BK444"/>
  <c r="J439"/>
  <c r="BK433"/>
  <c r="J423"/>
  <c r="BK415"/>
  <c r="J411"/>
  <c r="J407"/>
  <c r="J405"/>
  <c r="J387"/>
  <c i="4" r="J160"/>
  <c r="BK149"/>
  <c r="BK144"/>
  <c r="BK137"/>
  <c r="BK134"/>
  <c r="BK119"/>
  <c i="3" r="J523"/>
  <c r="J519"/>
  <c r="J513"/>
  <c r="J510"/>
  <c r="J495"/>
  <c r="J493"/>
  <c r="BK491"/>
  <c r="BK487"/>
  <c r="J481"/>
  <c r="J479"/>
  <c r="BK475"/>
  <c r="J471"/>
  <c r="BK439"/>
  <c r="BK437"/>
  <c r="J435"/>
  <c r="BK427"/>
  <c r="BK423"/>
  <c r="BK419"/>
  <c r="J417"/>
  <c r="BK405"/>
  <c r="BK399"/>
  <c r="J397"/>
  <c r="J393"/>
  <c r="J391"/>
  <c r="J375"/>
  <c r="BK367"/>
  <c r="BK357"/>
  <c r="BK349"/>
  <c r="J347"/>
  <c r="BK345"/>
  <c r="J343"/>
  <c r="BK337"/>
  <c r="BK335"/>
  <c r="BK333"/>
  <c r="J331"/>
  <c r="BK329"/>
  <c r="J327"/>
  <c r="J325"/>
  <c r="J320"/>
  <c r="J318"/>
  <c r="J312"/>
  <c r="BK310"/>
  <c r="BK306"/>
  <c r="J304"/>
  <c r="BK300"/>
  <c r="J298"/>
  <c r="J296"/>
  <c r="BK294"/>
  <c r="J292"/>
  <c r="BK288"/>
  <c r="BK286"/>
  <c r="BK284"/>
  <c r="BK272"/>
  <c r="J270"/>
  <c r="J266"/>
  <c r="J252"/>
  <c r="J248"/>
  <c r="J246"/>
  <c r="J244"/>
  <c r="J236"/>
  <c r="BK234"/>
  <c r="J226"/>
  <c r="BK223"/>
  <c r="J221"/>
  <c r="BK219"/>
  <c r="J202"/>
  <c r="BK198"/>
  <c r="BK196"/>
  <c r="J187"/>
  <c r="BK183"/>
  <c r="BK178"/>
  <c r="BK163"/>
  <c r="J157"/>
  <c r="BK149"/>
  <c r="J137"/>
  <c i="2" r="BK1005"/>
  <c r="BK239"/>
  <c r="J216"/>
  <c r="J213"/>
  <c i="3" r="BK347"/>
  <c r="J341"/>
  <c r="J337"/>
  <c r="J335"/>
  <c r="J333"/>
  <c r="BK327"/>
  <c r="BK325"/>
  <c r="J323"/>
  <c r="J316"/>
  <c r="J310"/>
  <c r="J306"/>
  <c r="BK302"/>
  <c r="J300"/>
  <c r="BK298"/>
  <c r="BK292"/>
  <c r="J290"/>
  <c r="J286"/>
  <c r="J284"/>
  <c r="BK280"/>
  <c r="BK276"/>
  <c r="J274"/>
  <c r="J262"/>
  <c r="BK260"/>
  <c r="BK256"/>
  <c r="BK254"/>
  <c r="BK252"/>
  <c r="BK244"/>
  <c r="BK242"/>
  <c r="BK236"/>
  <c r="J230"/>
  <c r="BK221"/>
  <c r="J212"/>
  <c r="J198"/>
  <c r="J191"/>
  <c r="BK187"/>
  <c r="J183"/>
  <c r="J159"/>
  <c r="BK147"/>
  <c r="BK143"/>
  <c r="J133"/>
  <c r="BK359"/>
  <c r="J355"/>
  <c r="J353"/>
  <c r="J351"/>
  <c r="J349"/>
  <c r="J339"/>
  <c r="J329"/>
  <c r="BK316"/>
  <c r="BK312"/>
  <c r="J308"/>
  <c r="BK304"/>
  <c r="J302"/>
  <c r="J282"/>
  <c r="J278"/>
  <c r="J272"/>
  <c r="BK270"/>
  <c r="BK268"/>
  <c r="BK264"/>
  <c r="J260"/>
  <c r="BK258"/>
  <c r="J256"/>
  <c r="J254"/>
  <c r="BK246"/>
  <c r="BK239"/>
  <c r="BK230"/>
  <c r="BK226"/>
  <c r="J223"/>
  <c r="J219"/>
  <c r="J215"/>
  <c r="BK202"/>
  <c r="J196"/>
  <c r="BK189"/>
  <c r="BK185"/>
  <c r="J173"/>
  <c r="J169"/>
  <c r="BK159"/>
  <c r="BK157"/>
  <c r="J153"/>
  <c r="J145"/>
  <c r="BK141"/>
  <c r="BK135"/>
  <c r="BK133"/>
  <c i="2" r="J274"/>
  <c r="J233"/>
  <c r="BK225"/>
  <c r="J201"/>
  <c r="BK196"/>
  <c r="BK180"/>
  <c r="BK166"/>
  <c i="3" r="BK274"/>
  <c r="BK266"/>
  <c r="J264"/>
  <c r="J242"/>
  <c r="J234"/>
  <c r="BK215"/>
  <c r="J207"/>
  <c r="J200"/>
  <c r="J193"/>
  <c r="J185"/>
  <c r="BK173"/>
  <c r="BK169"/>
  <c r="BK167"/>
  <c r="BK153"/>
  <c r="J147"/>
  <c r="J135"/>
  <c i="2" r="BK1003"/>
  <c r="BK280"/>
  <c r="BK257"/>
  <c r="J239"/>
  <c r="BK213"/>
  <c r="BK187"/>
  <c r="J180"/>
  <c r="BK155"/>
  <c r="BK145"/>
  <c i="3" r="BK262"/>
  <c r="J143"/>
  <c r="BK137"/>
  <c i="2" r="J1005"/>
  <c r="BK1001"/>
  <c r="BK997"/>
  <c r="BK991"/>
  <c r="J985"/>
  <c r="J979"/>
  <c r="J973"/>
  <c r="BK901"/>
  <c r="J896"/>
  <c r="BK874"/>
  <c r="J856"/>
  <c r="J839"/>
  <c r="BK819"/>
  <c r="BK798"/>
  <c r="BK785"/>
  <c r="BK735"/>
  <c r="J729"/>
  <c r="J723"/>
  <c r="J716"/>
  <c r="BK711"/>
  <c r="J701"/>
  <c r="J695"/>
  <c r="BK653"/>
  <c r="BK647"/>
  <c r="J643"/>
  <c r="BK637"/>
  <c r="J625"/>
  <c r="J618"/>
  <c r="J600"/>
  <c r="J598"/>
  <c r="BK590"/>
  <c r="J584"/>
  <c r="BK580"/>
  <c r="BK576"/>
  <c r="J576"/>
  <c r="J564"/>
  <c r="J556"/>
  <c r="J554"/>
  <c r="J550"/>
  <c r="BK546"/>
  <c r="J544"/>
  <c r="J499"/>
  <c r="BK475"/>
  <c r="J457"/>
  <c r="BK453"/>
  <c r="BK408"/>
  <c r="BK382"/>
  <c r="BK327"/>
  <c r="BK296"/>
  <c r="J139"/>
  <c i="1" r="AS94"/>
  <c i="2" r="BK274"/>
  <c r="J267"/>
  <c r="J250"/>
  <c r="J187"/>
  <c r="J166"/>
  <c r="J148"/>
  <c l="1" r="R138"/>
  <c r="T186"/>
  <c r="P394"/>
  <c r="T456"/>
  <c r="T502"/>
  <c r="P605"/>
  <c r="BK689"/>
  <c r="J689"/>
  <c r="J110"/>
  <c r="R722"/>
  <c r="P808"/>
  <c r="BK138"/>
  <c r="J138"/>
  <c r="J98"/>
  <c r="BK256"/>
  <c r="J256"/>
  <c r="J100"/>
  <c r="T412"/>
  <c r="P534"/>
  <c r="T605"/>
  <c r="P689"/>
  <c r="BK778"/>
  <c r="J778"/>
  <c r="J112"/>
  <c r="R855"/>
  <c r="P970"/>
  <c r="R256"/>
  <c r="P412"/>
  <c r="R534"/>
  <c r="R646"/>
  <c r="T689"/>
  <c r="T778"/>
  <c r="P855"/>
  <c r="R970"/>
  <c r="P256"/>
  <c r="T394"/>
  <c r="BK456"/>
  <c r="J456"/>
  <c r="J105"/>
  <c r="BK534"/>
  <c r="J534"/>
  <c r="J107"/>
  <c r="BK646"/>
  <c r="J646"/>
  <c r="J109"/>
  <c r="P722"/>
  <c r="P778"/>
  <c r="T808"/>
  <c r="P922"/>
  <c r="BK970"/>
  <c r="J970"/>
  <c r="J116"/>
  <c r="BK186"/>
  <c r="J186"/>
  <c r="J99"/>
  <c r="P186"/>
  <c r="BK394"/>
  <c r="J394"/>
  <c r="J101"/>
  <c r="BK412"/>
  <c r="J412"/>
  <c r="J104"/>
  <c r="P456"/>
  <c r="BK502"/>
  <c r="J502"/>
  <c r="J106"/>
  <c r="R502"/>
  <c r="R605"/>
  <c r="BK722"/>
  <c r="J722"/>
  <c r="J111"/>
  <c r="BK808"/>
  <c r="J808"/>
  <c r="J113"/>
  <c r="T855"/>
  <c r="R922"/>
  <c r="P138"/>
  <c r="P137"/>
  <c r="T138"/>
  <c r="R186"/>
  <c r="R394"/>
  <c r="R456"/>
  <c r="P502"/>
  <c r="BK605"/>
  <c r="J605"/>
  <c r="J108"/>
  <c r="T646"/>
  <c r="T722"/>
  <c r="R808"/>
  <c r="BK922"/>
  <c r="J922"/>
  <c r="J115"/>
  <c r="T922"/>
  <c i="3" r="T132"/>
  <c r="T195"/>
  <c r="R225"/>
  <c r="R322"/>
  <c r="T441"/>
  <c r="P512"/>
  <c r="T182"/>
  <c r="P214"/>
  <c r="T225"/>
  <c r="R241"/>
  <c r="BK450"/>
  <c r="J450"/>
  <c r="J109"/>
  <c r="R512"/>
  <c r="P132"/>
  <c r="R182"/>
  <c r="T214"/>
  <c r="T322"/>
  <c r="P441"/>
  <c r="T503"/>
  <c r="BK182"/>
  <c r="J182"/>
  <c r="J99"/>
  <c r="BK195"/>
  <c r="J195"/>
  <c r="J100"/>
  <c r="BK214"/>
  <c r="J214"/>
  <c r="J103"/>
  <c r="P225"/>
  <c r="P241"/>
  <c r="P450"/>
  <c r="T512"/>
  <c i="2" r="T256"/>
  <c r="R412"/>
  <c r="T534"/>
  <c r="P646"/>
  <c r="R689"/>
  <c r="R778"/>
  <c r="BK855"/>
  <c r="J855"/>
  <c r="J114"/>
  <c r="T970"/>
  <c i="3" r="BK132"/>
  <c r="J132"/>
  <c r="J97"/>
  <c r="R195"/>
  <c r="BK225"/>
  <c r="J225"/>
  <c r="J104"/>
  <c r="P322"/>
  <c r="BK441"/>
  <c r="J441"/>
  <c r="J108"/>
  <c r="R441"/>
  <c r="BK503"/>
  <c r="J503"/>
  <c r="J110"/>
  <c r="R503"/>
  <c r="P195"/>
  <c r="R214"/>
  <c r="BK322"/>
  <c r="J322"/>
  <c r="J107"/>
  <c r="T450"/>
  <c r="P503"/>
  <c r="R132"/>
  <c r="P182"/>
  <c r="BK241"/>
  <c r="J241"/>
  <c r="J106"/>
  <c r="T241"/>
  <c r="R450"/>
  <c r="BK512"/>
  <c r="J512"/>
  <c r="J111"/>
  <c i="4" r="BK118"/>
  <c r="J118"/>
  <c r="J97"/>
  <c r="R118"/>
  <c r="R117"/>
  <c r="P118"/>
  <c r="P117"/>
  <c i="1" r="AU97"/>
  <c i="4" r="T118"/>
  <c r="T117"/>
  <c i="2" r="E85"/>
  <c r="J89"/>
  <c r="J92"/>
  <c r="BE145"/>
  <c r="BE155"/>
  <c r="BE180"/>
  <c r="BE239"/>
  <c r="BE257"/>
  <c r="BK407"/>
  <c r="J407"/>
  <c r="J102"/>
  <c r="BE303"/>
  <c r="BE319"/>
  <c r="BE376"/>
  <c r="BE439"/>
  <c r="BE558"/>
  <c r="BE576"/>
  <c r="BE582"/>
  <c r="BE588"/>
  <c r="BE602"/>
  <c r="BE631"/>
  <c r="BE641"/>
  <c r="BE686"/>
  <c r="BE698"/>
  <c r="BE706"/>
  <c r="BE775"/>
  <c r="BE791"/>
  <c r="BE868"/>
  <c r="BE886"/>
  <c r="BE891"/>
  <c r="BE959"/>
  <c r="BE977"/>
  <c r="BE987"/>
  <c r="BE995"/>
  <c r="BE999"/>
  <c r="BE1001"/>
  <c i="3" r="J89"/>
  <c r="J92"/>
  <c r="F128"/>
  <c i="2" r="BE139"/>
  <c r="BE148"/>
  <c r="BE166"/>
  <c r="BE250"/>
  <c r="BE274"/>
  <c i="3" r="BE133"/>
  <c r="BE183"/>
  <c r="BE187"/>
  <c r="BE193"/>
  <c r="BE198"/>
  <c r="BE230"/>
  <c r="BE262"/>
  <c i="2" r="BE213"/>
  <c r="BE216"/>
  <c i="3" r="BE137"/>
  <c r="BE163"/>
  <c r="BE167"/>
  <c r="BE207"/>
  <c r="BE212"/>
  <c r="BE221"/>
  <c r="BE242"/>
  <c r="BE248"/>
  <c r="BE254"/>
  <c r="BE272"/>
  <c r="BE278"/>
  <c r="BE288"/>
  <c r="BE290"/>
  <c r="BE296"/>
  <c r="BE308"/>
  <c r="BE320"/>
  <c r="BE323"/>
  <c r="BE331"/>
  <c r="BE335"/>
  <c r="BE341"/>
  <c r="BE343"/>
  <c r="BE349"/>
  <c r="BE355"/>
  <c r="BE357"/>
  <c r="E121"/>
  <c r="BE141"/>
  <c r="BE149"/>
  <c r="BE157"/>
  <c r="BE169"/>
  <c r="BE178"/>
  <c r="BE189"/>
  <c r="BE196"/>
  <c r="BE226"/>
  <c r="BE234"/>
  <c r="BE258"/>
  <c r="BE270"/>
  <c r="BE286"/>
  <c r="BE294"/>
  <c r="BE302"/>
  <c r="BE306"/>
  <c r="BE310"/>
  <c r="BE318"/>
  <c r="BE327"/>
  <c r="BE329"/>
  <c r="BE337"/>
  <c r="BE339"/>
  <c r="BE345"/>
  <c r="BE351"/>
  <c i="2" r="BE280"/>
  <c r="BE1003"/>
  <c i="3" r="BE135"/>
  <c r="BE145"/>
  <c r="BE147"/>
  <c r="BE153"/>
  <c r="BE191"/>
  <c r="BE200"/>
  <c r="BE215"/>
  <c r="BE239"/>
  <c r="BE246"/>
  <c r="BE260"/>
  <c r="BE264"/>
  <c r="BE268"/>
  <c r="BE274"/>
  <c r="BE276"/>
  <c r="BE280"/>
  <c r="BE312"/>
  <c r="BE353"/>
  <c r="BE389"/>
  <c r="BE395"/>
  <c r="BE403"/>
  <c r="BE421"/>
  <c r="BE437"/>
  <c r="BE455"/>
  <c r="BE473"/>
  <c r="BE477"/>
  <c i="4" r="J92"/>
  <c r="J111"/>
  <c r="BE140"/>
  <c r="BE142"/>
  <c r="BE154"/>
  <c r="BE165"/>
  <c i="3" r="BE375"/>
  <c r="BE377"/>
  <c r="BE425"/>
  <c r="BE442"/>
  <c r="BE453"/>
  <c r="BE459"/>
  <c r="BE469"/>
  <c r="BE475"/>
  <c r="BE485"/>
  <c r="BE487"/>
  <c r="BE491"/>
  <c r="BE521"/>
  <c r="BK177"/>
  <c r="J177"/>
  <c r="J98"/>
  <c i="4" r="F114"/>
  <c r="BE125"/>
  <c r="BE160"/>
  <c i="3" r="BE373"/>
  <c r="BE379"/>
  <c r="BE391"/>
  <c r="BE399"/>
  <c r="BE411"/>
  <c r="BE417"/>
  <c r="BE433"/>
  <c r="BE435"/>
  <c r="BE444"/>
  <c r="BE457"/>
  <c r="BE465"/>
  <c r="BE467"/>
  <c r="BE471"/>
  <c r="BE483"/>
  <c r="BK206"/>
  <c r="J206"/>
  <c r="J101"/>
  <c i="4" r="BE119"/>
  <c i="2" r="F92"/>
  <c r="BE187"/>
  <c r="BE196"/>
  <c r="BE225"/>
  <c r="BE267"/>
  <c r="BE1005"/>
  <c i="3" r="BE371"/>
  <c r="BE405"/>
  <c r="BE407"/>
  <c r="BE423"/>
  <c r="BE427"/>
  <c r="BE429"/>
  <c r="BE446"/>
  <c r="BE463"/>
  <c r="BE504"/>
  <c r="BE510"/>
  <c r="BE513"/>
  <c r="BE515"/>
  <c i="4" r="BE122"/>
  <c r="BE131"/>
  <c r="BE156"/>
  <c i="2" r="BE413"/>
  <c r="BE423"/>
  <c r="BE465"/>
  <c r="BE489"/>
  <c r="BE535"/>
  <c r="BE542"/>
  <c r="BE580"/>
  <c r="BE586"/>
  <c r="BE590"/>
  <c r="BE596"/>
  <c r="BE612"/>
  <c r="BE618"/>
  <c r="BE637"/>
  <c r="BE647"/>
  <c r="BE650"/>
  <c r="BE671"/>
  <c r="BE683"/>
  <c r="BE719"/>
  <c r="BE785"/>
  <c r="BE809"/>
  <c r="BE819"/>
  <c r="BE849"/>
  <c r="BE862"/>
  <c r="BE874"/>
  <c i="3" r="BE143"/>
  <c r="BE159"/>
  <c r="BE173"/>
  <c r="BE185"/>
  <c r="BE202"/>
  <c r="BE219"/>
  <c r="BE223"/>
  <c r="BE236"/>
  <c r="BE244"/>
  <c r="BE252"/>
  <c r="BE256"/>
  <c r="BE266"/>
  <c r="BE282"/>
  <c r="BE284"/>
  <c r="BE292"/>
  <c r="BE298"/>
  <c r="BE300"/>
  <c r="BE304"/>
  <c r="BE316"/>
  <c r="BE325"/>
  <c r="BE333"/>
  <c r="BE347"/>
  <c r="BE359"/>
  <c r="BE361"/>
  <c r="BE363"/>
  <c r="BE365"/>
  <c r="BE383"/>
  <c r="BE385"/>
  <c r="BE387"/>
  <c r="BE397"/>
  <c r="BE413"/>
  <c r="BE419"/>
  <c r="BE461"/>
  <c r="BE479"/>
  <c r="BE489"/>
  <c r="BK211"/>
  <c r="J211"/>
  <c r="J102"/>
  <c r="BK238"/>
  <c r="J238"/>
  <c r="J105"/>
  <c i="4" r="BE128"/>
  <c r="BE137"/>
  <c r="BE147"/>
  <c r="BE149"/>
  <c r="BE158"/>
  <c r="BE163"/>
  <c r="E107"/>
  <c i="2" r="BE201"/>
  <c r="BE233"/>
  <c r="BE296"/>
  <c r="BE401"/>
  <c r="BE426"/>
  <c r="BE548"/>
  <c r="BE550"/>
  <c r="BE554"/>
  <c r="BE560"/>
  <c r="BE572"/>
  <c r="BE578"/>
  <c r="BE584"/>
  <c r="BE600"/>
  <c r="BE606"/>
  <c r="BE643"/>
  <c r="BE680"/>
  <c r="BE690"/>
  <c r="BE711"/>
  <c r="BE729"/>
  <c r="BE753"/>
  <c r="BE852"/>
  <c r="BE901"/>
  <c r="BE906"/>
  <c r="BE973"/>
  <c i="3" r="BE369"/>
  <c r="BE381"/>
  <c r="BE401"/>
  <c r="BE409"/>
  <c r="BE415"/>
  <c r="BE439"/>
  <c r="BE448"/>
  <c r="BE451"/>
  <c r="BE481"/>
  <c r="BE493"/>
  <c r="BE495"/>
  <c r="BE497"/>
  <c r="BE499"/>
  <c r="BE501"/>
  <c r="BE506"/>
  <c r="BE508"/>
  <c r="BE517"/>
  <c r="BE519"/>
  <c r="BE523"/>
  <c i="4" r="BE134"/>
  <c r="BE144"/>
  <c r="BE151"/>
  <c i="2" r="BE336"/>
  <c r="BE395"/>
  <c r="BE398"/>
  <c r="BE405"/>
  <c r="BE436"/>
  <c r="BE453"/>
  <c r="BE470"/>
  <c r="BE481"/>
  <c r="BE499"/>
  <c r="BE531"/>
  <c r="BE544"/>
  <c r="BE546"/>
  <c r="BE564"/>
  <c r="BE598"/>
  <c r="BE633"/>
  <c r="BE639"/>
  <c r="BE658"/>
  <c r="BE695"/>
  <c r="BE723"/>
  <c r="BE735"/>
  <c r="BE747"/>
  <c r="BE765"/>
  <c r="BE798"/>
  <c r="BE839"/>
  <c r="BE856"/>
  <c r="BE912"/>
  <c r="BE934"/>
  <c r="BE971"/>
  <c r="BE975"/>
  <c r="BE981"/>
  <c r="BE993"/>
  <c i="3" r="BE367"/>
  <c r="BE393"/>
  <c i="2" r="BE290"/>
  <c r="BE327"/>
  <c r="BE350"/>
  <c r="BE382"/>
  <c r="BE457"/>
  <c r="BE475"/>
  <c r="BE484"/>
  <c r="BE494"/>
  <c r="BE519"/>
  <c r="BE566"/>
  <c r="BE568"/>
  <c r="BE592"/>
  <c r="BE625"/>
  <c r="BE627"/>
  <c r="BE665"/>
  <c r="BE741"/>
  <c r="BE772"/>
  <c r="BE805"/>
  <c r="BE829"/>
  <c r="BE896"/>
  <c r="BE948"/>
  <c r="BE983"/>
  <c r="BE989"/>
  <c r="BE997"/>
  <c r="BE362"/>
  <c r="BE408"/>
  <c r="BE503"/>
  <c r="BE552"/>
  <c r="BE556"/>
  <c r="BE562"/>
  <c r="BE570"/>
  <c r="BE574"/>
  <c r="BE594"/>
  <c r="BE629"/>
  <c r="BE635"/>
  <c r="BE653"/>
  <c r="BE701"/>
  <c r="BE716"/>
  <c r="BE759"/>
  <c r="BE779"/>
  <c r="BE880"/>
  <c r="BE923"/>
  <c r="BE979"/>
  <c r="BE985"/>
  <c r="BE991"/>
  <c i="1" r="AW97"/>
  <c r="BA97"/>
  <c i="2" r="J34"/>
  <c i="1" r="AW95"/>
  <c i="3" r="F34"/>
  <c i="1" r="BA96"/>
  <c i="2" r="F37"/>
  <c i="1" r="BD95"/>
  <c i="3" r="F36"/>
  <c i="1" r="BC96"/>
  <c i="3" r="F35"/>
  <c i="1" r="BB96"/>
  <c i="3" r="J34"/>
  <c i="1" r="AW96"/>
  <c i="2" r="F34"/>
  <c i="1" r="BA95"/>
  <c i="3" r="F37"/>
  <c i="1" r="BD96"/>
  <c i="2" r="F36"/>
  <c i="1" r="BC95"/>
  <c i="2" r="F35"/>
  <c i="1" r="BB95"/>
  <c i="4" r="F35"/>
  <c i="1" r="BB97"/>
  <c i="4" r="F36"/>
  <c i="1" r="BC97"/>
  <c i="4" r="F37"/>
  <c i="1" r="BD97"/>
  <c i="3" l="1" r="R131"/>
  <c i="2" r="T411"/>
  <c i="3" r="P131"/>
  <c i="1" r="AU96"/>
  <c i="3" r="T131"/>
  <c i="2" r="T137"/>
  <c r="R411"/>
  <c r="P411"/>
  <c r="P136"/>
  <c i="1" r="AU95"/>
  <c i="2" r="R137"/>
  <c r="R136"/>
  <c r="BK137"/>
  <c r="BK411"/>
  <c r="J411"/>
  <c r="J103"/>
  <c i="3" r="BK131"/>
  <c r="J131"/>
  <c r="J96"/>
  <c i="4" r="BK117"/>
  <c r="J117"/>
  <c r="J96"/>
  <c i="1" r="BB94"/>
  <c r="W31"/>
  <c i="2" r="F33"/>
  <c i="1" r="AZ95"/>
  <c r="BA94"/>
  <c r="W30"/>
  <c i="4" r="J33"/>
  <c i="1" r="AV97"/>
  <c r="AT97"/>
  <c r="BC94"/>
  <c r="AY94"/>
  <c i="3" r="F33"/>
  <c i="1" r="AZ96"/>
  <c r="BD94"/>
  <c r="W33"/>
  <c i="4" r="F33"/>
  <c i="1" r="AZ97"/>
  <c i="2" r="J33"/>
  <c i="1" r="AV95"/>
  <c r="AT95"/>
  <c i="3" r="J33"/>
  <c i="1" r="AV96"/>
  <c r="AT96"/>
  <c i="2" l="1" r="BK136"/>
  <c r="J136"/>
  <c r="T136"/>
  <c r="J137"/>
  <c r="J97"/>
  <c r="J30"/>
  <c i="1" r="AG95"/>
  <c r="AN95"/>
  <c r="AU94"/>
  <c r="AW94"/>
  <c r="AK30"/>
  <c i="4" r="J30"/>
  <c i="1" r="AG97"/>
  <c r="AN97"/>
  <c r="AZ94"/>
  <c r="W29"/>
  <c r="W32"/>
  <c r="AX94"/>
  <c i="3" r="J30"/>
  <c i="1" r="AG96"/>
  <c r="AN96"/>
  <c i="2" l="1" r="J39"/>
  <c r="J96"/>
  <c i="3" r="J39"/>
  <c i="4" r="J39"/>
  <c i="1" r="AV94"/>
  <c r="AK29"/>
  <c r="AG94"/>
  <c l="1" r="AT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<sst xmlns="http://schemas.openxmlformats.org/spreadsheetml/2006/main">
  <si>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</si>
  <si>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</si>
  <si>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</si>
  <si>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</si>
  <si>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</si>
  <si>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{4c86fa54-0d61-4a63-a8fd-b40cdf8557bc}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</si>
  <si>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</si>
  <si>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</si>
  <si>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</si>
  <si>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</si>
  <si>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</si>
  <si>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</si>
  <si>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</si>
  <si>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</si>
  <si>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MAR_UZN_POV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</si>
  <si>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</si>
  <si>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</si>
  <si>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ZŠ Mařádkova - hala - rekonstrukce</t>
  </si>
  <si>
    <t>KSO:</t>
  </si>
  <si>
    <t>CC-CZ:</t>
  </si>
  <si>
    <t>Místo:</t>
  </si>
  <si>
    <t>Mařádkova 518/15, Předměstí, 746 01 Opava</t>
  </si>
  <si>
    <t>Datum:</t>
  </si>
  <si>
    <t>26. 1. 2026</t>
  </si>
  <si>
    <t>Zadavatel:</t>
  </si>
  <si>
    <t>IČ:</t>
  </si>
  <si>
    <t>Statutární město Opava</t>
  </si>
  <si>
    <t>DIČ:</t>
  </si>
  <si>
    <t>Uchazeč:</t>
  </si>
  <si>
    <t>Vyplň údaj</t>
  </si>
  <si>
    <t>Projektant:</t>
  </si>
  <si>
    <t>ARCHITEKTONICKÁ KANCELÁŘ CHVÁTAL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</si>
  <si>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</si>
  <si>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</si>
  <si>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</si>
  <si>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</si>
  <si>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</si>
  <si>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</si>
  <si>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</si>
  <si>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</si>
  <si>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</si>
  <si>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</si>
  <si>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</si>
  <si>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</si>
  <si>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</si>
  <si>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</si>
  <si>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</si>
  <si>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</si>
  <si>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</si>
  <si>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</si>
  <si>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</si>
  <si>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</si>
  <si>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</si>
  <si>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</si>
  <si>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</si>
  <si>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</si>
  <si>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</si>
  <si>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</si>
  <si>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</si>
  <si>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</si>
  <si>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</si>
  <si>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</si>
  <si>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</si>
  <si>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</si>
  <si>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</si>
  <si>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</si>
  <si>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</si>
  <si>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</si>
  <si>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</si>
  <si>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</si>
  <si>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</si>
  <si>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</si>
  <si>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</si>
  <si>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</si>
  <si>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</si>
  <si>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</si>
  <si>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</si>
  <si>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</si>
  <si>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</si>
  <si>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</si>
  <si>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</si>
  <si>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D.1.1.</t>
  </si>
  <si>
    <t>Architektonicko stavební řešení</t>
  </si>
  <si>
    <t>STA</t>
  </si>
  <si>
    <t>1</t>
  </si>
  <si>
    <t>{cbedb288-5a45-4b70-8373-4c5a4f04f0ac}</t>
  </si>
  <si>
    <t>2</t>
  </si>
  <si>
    <t>D.1.2.1.a</t>
  </si>
  <si>
    <t>Zdravotně technické instalace 1NP</t>
  </si>
  <si>
    <t>{6e28540e-f9ce-44d5-b020-37ef6cc7954d}</t>
  </si>
  <si>
    <t>VRN</t>
  </si>
  <si>
    <t>Vedlejší rozpočtové náklady</t>
  </si>
  <si>
    <t>{4d34e663-cd74-4e25-b81b-b1bab7c96361}</t>
  </si>
  <si>
    <t>KRYCÍ LIST SOUPISU PRACÍ</t>
  </si>
  <si>
    <t>Objekt:</t>
  </si>
  <si>
    <t>D.1.1. - Architektonicko stavební řešení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</si>
  <si>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</si>
  <si>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</si>
  <si>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</si>
  <si>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</si>
  <si>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</si>
  <si>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</si>
  <si>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2 - Zakládání</t>
  </si>
  <si>
    <t xml:space="preserve">    6 - Úpravy povrchů, podlahy a osazování výplní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</si>
  <si>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</si>
  <si>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</si>
  <si>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</si>
  <si>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PSV - Práce a dodávky PSV</t>
  </si>
  <si>
    <t xml:space="preserve">    711 - Izolace proti vodě, vlhkosti a plynům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</si>
  <si>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</si>
  <si>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</si>
  <si>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</si>
  <si>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</si>
  <si>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</si>
  <si>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</si>
  <si>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</si>
  <si>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777 - Podlahy lité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</si>
  <si>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</si>
  <si>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</si>
  <si>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</si>
  <si>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790 - Ostatní konstrukce a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</si>
  <si>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</si>
  <si>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</si>
  <si>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</si>
  <si>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</si>
  <si>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</si>
  <si>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</si>
  <si>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</si>
  <si>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</si>
  <si>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</si>
  <si>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</si>
  <si>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</si>
  <si>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</si>
  <si>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</si>
  <si>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</si>
  <si>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</si>
  <si>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</si>
  <si>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Zakládání</t>
  </si>
  <si>
    <t>19</t>
  </si>
  <si>
    <t>K</t>
  </si>
  <si>
    <t>213141111</t>
  </si>
  <si>
    <t>Zřízení vrstvy z geotextilie v rovině nebo ve sklonu do 1:5 š do 3 m</t>
  </si>
  <si>
    <t>m2</t>
  </si>
  <si>
    <t>CS ÚRS 2025 02</t>
  </si>
  <si>
    <t>4</t>
  </si>
  <si>
    <t>-728870290</t>
  </si>
  <si>
    <t>PP</t>
  </si>
  <si>
    <t>Zřízení vrstvy z geotextilie filtrační, separační, odvodňovací, ochranné, výztužné nebo protierozní v rovině nebo ve sklonu do 1:5, šířky do 3 m</t>
  </si>
  <si>
    <t>Online PSC</t>
  </si>
  <si>
    <t>https://podminky.urs.cz/item/CS_URS_2025_02/213141111</t>
  </si>
  <si>
    <t>VV</t>
  </si>
  <si>
    <t>"Skladba okapového chodníku z kačírku"</t>
  </si>
  <si>
    <t>0,68*(10,13+38,76+35,89+4,71+20,42)</t>
  </si>
  <si>
    <t>Součet</t>
  </si>
  <si>
    <t>20</t>
  </si>
  <si>
    <t>M</t>
  </si>
  <si>
    <t>69334310</t>
  </si>
  <si>
    <t>geotextilie netkaná separační, ochranná, filtrační, drenážní PP 100g/m2</t>
  </si>
  <si>
    <t>8</t>
  </si>
  <si>
    <t>-431114519</t>
  </si>
  <si>
    <t>74,739*1,1845 'Přepočtené koeficientem množství</t>
  </si>
  <si>
    <t>271562211R01</t>
  </si>
  <si>
    <t>Podsyp pod základové konstrukce se zhutněním z drobného kameniva frakce 0 až 8 mm</t>
  </si>
  <si>
    <t>m3</t>
  </si>
  <si>
    <t>1549006696</t>
  </si>
  <si>
    <t>Podsyp pod základové konstrukce se zhutněním a urovnáním povrchu z kameniva drobného, frakce 0 - 8 mm</t>
  </si>
  <si>
    <t>"Skladba podlah PD1b, 1NP"</t>
  </si>
  <si>
    <t>(3,1+2,1+1,62+9,23)*0,03</t>
  </si>
  <si>
    <t>"Skladba podlah PD1f, 1NP"</t>
  </si>
  <si>
    <t>(94,2+90,3)*0,03</t>
  </si>
  <si>
    <t>22</t>
  </si>
  <si>
    <t>273321411</t>
  </si>
  <si>
    <t>Základové desky ze ŽB bez zvýšených nároků na prostředí tř. C 20/25</t>
  </si>
  <si>
    <t>-18264778</t>
  </si>
  <si>
    <t>Základy z betonu železového (bez výztuže) desky z betonu bez zvláštních nároků na prostředí tř. C 20/25</t>
  </si>
  <si>
    <t>https://podminky.urs.cz/item/CS_URS_2025_02/273321411</t>
  </si>
  <si>
    <t>"Předpoklad lití ŽB směsi do vymezeného prostoru, bez nutnosti bednění"</t>
  </si>
  <si>
    <t>(3,1+2,1+1,62+9,23)*0,15</t>
  </si>
  <si>
    <t>"Skladba podlah PD1c, 1NP"</t>
  </si>
  <si>
    <t>9,7*0,15</t>
  </si>
  <si>
    <t>(94,2+90,3)*0,15</t>
  </si>
  <si>
    <t>23</t>
  </si>
  <si>
    <t>273362021</t>
  </si>
  <si>
    <t>Výztuž základových desek svařovanými sítěmi Kari</t>
  </si>
  <si>
    <t>t</t>
  </si>
  <si>
    <t>1816037447</t>
  </si>
  <si>
    <t>Výztuž základů desek ze svařovaných sítí z drátů typu KARI</t>
  </si>
  <si>
    <t>https://podminky.urs.cz/item/CS_URS_2025_02/273362021</t>
  </si>
  <si>
    <t>"Výztuž sítěmi KARI 150x150x8 mm"</t>
  </si>
  <si>
    <t>((3,1+2,1+1,62+9,23)*5,4)*0,001</t>
  </si>
  <si>
    <t>(9,7*5,4)*0,001</t>
  </si>
  <si>
    <t>((94,2+90,3)*5,4)*0,001</t>
  </si>
  <si>
    <t>Mezisoučet</t>
  </si>
  <si>
    <t>3</t>
  </si>
  <si>
    <t>"40% přesahy"</t>
  </si>
  <si>
    <t>1,135*0,4</t>
  </si>
  <si>
    <t>24</t>
  </si>
  <si>
    <t>274313611</t>
  </si>
  <si>
    <t>Základové pasy z betonu tř. C 16/20</t>
  </si>
  <si>
    <t>1683625652</t>
  </si>
  <si>
    <t>Základy z betonu prostého pasy betonu kamenem neprokládaného tř. C 16/20</t>
  </si>
  <si>
    <t>https://podminky.urs.cz/item/CS_URS_2025_02/274313611</t>
  </si>
  <si>
    <t>"Základové pasy pod novými příčkami"</t>
  </si>
  <si>
    <t>0,45*0,5*(2*5,62+0,25)</t>
  </si>
  <si>
    <t>6</t>
  </si>
  <si>
    <t>Úpravy povrchů, podlahy a osazování výplní</t>
  </si>
  <si>
    <t>83</t>
  </si>
  <si>
    <t>611315422</t>
  </si>
  <si>
    <t>Oprava vnitřní vápenné štukové omítky tl jádrové omítky do 20 mm a tl štuku do 3 mm stropů v rozsahu plochy přes 10 do 30 %</t>
  </si>
  <si>
    <t>16558498</t>
  </si>
  <si>
    <t>Oprava vápenné omítky vnitřních ploch štukové dvouvrstvé, tl. jádrové omítky do 20 mm a tl. štuku do 3 mm stropů, v rozsahu opravované plochy přes 10 do 30%</t>
  </si>
  <si>
    <t>https://podminky.urs.cz/item/CS_URS_2025_02/611315422</t>
  </si>
  <si>
    <t>"Oprava stropů 1NP"</t>
  </si>
  <si>
    <t>16,5+10,5+2,35+14,6</t>
  </si>
  <si>
    <t>11,9+74,5+79,7+68,75+43+38,25+14,25+22,7</t>
  </si>
  <si>
    <t>62,7</t>
  </si>
  <si>
    <t>281,6+195,018</t>
  </si>
  <si>
    <t>84</t>
  </si>
  <si>
    <t>612311111R01</t>
  </si>
  <si>
    <t>Vápenná omítka jádrová jednovrstvá tl 15 mm vnitřních stěn nanášená ručně</t>
  </si>
  <si>
    <t>-940445611</t>
  </si>
  <si>
    <t>"Omítky pod keramickými obklady"</t>
  </si>
  <si>
    <t>690,519</t>
  </si>
  <si>
    <t>85</t>
  </si>
  <si>
    <t>612311141</t>
  </si>
  <si>
    <t>Vápenná omítka štuková dvouvrstvá vnitřních stěn nanášená ručně</t>
  </si>
  <si>
    <t>-1924773572</t>
  </si>
  <si>
    <t>Omítka vápenná vnitřních ploch nanášená ručně dvouvrstvá štuková, tloušťky jádrové omítky do 10 mm a tloušťky štuku do 3 mm svislých konstrukcí stěn</t>
  </si>
  <si>
    <t>https://podminky.urs.cz/item/CS_URS_2025_02/612311141</t>
  </si>
  <si>
    <t>"Nové omítky 1NP"</t>
  </si>
  <si>
    <t>2,94*(2*(6,07+14,87+4,79+18,97))</t>
  </si>
  <si>
    <t>2,94*(2*(2,33+3,38+0,95+0,9+1,6+3,28+2,1+4,53+3,3+3,3+2,5+3,34+1,9+4,47+3,34+1,42+4,47+3,45+1,64+3,47+1,54+4,47+4,95+5+1,68))</t>
  </si>
  <si>
    <t>2,94*(2*(2*4,79+2,79+2*3,08+4,79+2,09+6,43+5,85+1,61+2*3,08+5,85+4,79+1,95+7,47+2,9+31,35+8,33+3,9+2*3,28))</t>
  </si>
  <si>
    <t>3,54*(2*(5,62+5,62+3,19+5,62+1,69+5,62+10,35+5,62))</t>
  </si>
  <si>
    <t>2,7*(2*23,13+2*42)-0,45*(6*4,72)</t>
  </si>
  <si>
    <t>"Odečet keramických obkladů"</t>
  </si>
  <si>
    <t>-469,888</t>
  </si>
  <si>
    <t>86</t>
  </si>
  <si>
    <t>612311191</t>
  </si>
  <si>
    <t>Příplatek k vápenné omítce vnitřních stěn za každých dalších 5 mm tloušťky ručně</t>
  </si>
  <si>
    <t>1511013766</t>
  </si>
  <si>
    <t>Omítka vápenná vnitřních ploch nanášená ručně Příplatek k cenám za každých dalších i započatých 5 mm tloušťky jádrové omítky přes 10 mm stěn</t>
  </si>
  <si>
    <t>https://podminky.urs.cz/item/CS_URS_2025_02/612311191</t>
  </si>
  <si>
    <t>113</t>
  </si>
  <si>
    <t>631342133</t>
  </si>
  <si>
    <t>Mazanina tl přes 120 do 240 mm z betonu lehkého tepelně-izolačního polystyrenového 700 kg/m3</t>
  </si>
  <si>
    <t>-1440410790</t>
  </si>
  <si>
    <t>Mazanina z betonu lehkého tepelně-izolačního polystyrénového tl. přes 120 do 240 mm, objemové hmotnosti 700 kg/m3</t>
  </si>
  <si>
    <t>https://podminky.urs.cz/item/CS_URS_2025_02/631342133</t>
  </si>
  <si>
    <t>"Výplň stropních výměn"</t>
  </si>
  <si>
    <t>0,15*1,2*6,1</t>
  </si>
  <si>
    <t>2*(0,15*0,45*6,1)</t>
  </si>
  <si>
    <t>0,15*6,1*0,55</t>
  </si>
  <si>
    <t>2*(0,15*6,1*0,45)</t>
  </si>
  <si>
    <t>114</t>
  </si>
  <si>
    <t>632451234</t>
  </si>
  <si>
    <t>Potěr cementový samonivelační litý C25 tl přes 45 do 50 mm</t>
  </si>
  <si>
    <t>-1208345463</t>
  </si>
  <si>
    <t>Potěr cementový samonivelační litý tř. C 25, tl. přes 45 do 50 mm</t>
  </si>
  <si>
    <t>https://podminky.urs.cz/item/CS_URS_2025_02/632451234</t>
  </si>
  <si>
    <t>3,1+2,1+1,62+9,23</t>
  </si>
  <si>
    <t>94,2+90,3</t>
  </si>
  <si>
    <t>115</t>
  </si>
  <si>
    <t>632451292</t>
  </si>
  <si>
    <t>Příplatek k cementovému samonivelačnímu litému potěru C25 ZKD 5 mm tl přes 50 mm</t>
  </si>
  <si>
    <t>1154565148</t>
  </si>
  <si>
    <t>Potěr cementový samonivelační litý Příplatek k cenám za každých dalších i započatých 5 mm tloušťky přes 50 mm tř. C 25</t>
  </si>
  <si>
    <t>https://podminky.urs.cz/item/CS_URS_2025_02/632451292</t>
  </si>
  <si>
    <t>16,05*2</t>
  </si>
  <si>
    <t>116</t>
  </si>
  <si>
    <t>632451R01</t>
  </si>
  <si>
    <t>Výztuž potěrů svařovanými sítěmi Kari</t>
  </si>
  <si>
    <t>516684524</t>
  </si>
  <si>
    <t>Výztuž potěrů ze svařovaných sítí z drátů typu KARI</t>
  </si>
  <si>
    <t>"Výztuž potěru sítí KARI 100x100x4 mm"</t>
  </si>
  <si>
    <t>((3,1+2,1+1,62+9,23)*2)*0,001</t>
  </si>
  <si>
    <t>((94,2+90,3)*2)*0,001</t>
  </si>
  <si>
    <t>0,401*0,4</t>
  </si>
  <si>
    <t>117</t>
  </si>
  <si>
    <t>632481213</t>
  </si>
  <si>
    <t>Separační vrstva z PE fólie</t>
  </si>
  <si>
    <t>524722290</t>
  </si>
  <si>
    <t>Separační vrstva k oddělení podlahových vrstev z polyetylénové fólie</t>
  </si>
  <si>
    <t>https://podminky.urs.cz/item/CS_URS_2025_02/632481213</t>
  </si>
  <si>
    <t>"Skladba podlah PD1e, 1NP"</t>
  </si>
  <si>
    <t>32,6+971,2</t>
  </si>
  <si>
    <t>9</t>
  </si>
  <si>
    <t>Ostatní konstrukce a práce, bourání</t>
  </si>
  <si>
    <t>136</t>
  </si>
  <si>
    <t>952901111</t>
  </si>
  <si>
    <t>Vyčištění budov bytové a občanské výstavby při výšce podlaží do 4 m</t>
  </si>
  <si>
    <t>-573220722</t>
  </si>
  <si>
    <t>Vyčištění budov nebo objektů před předáním do užívání budov bytové nebo občanské výstavby, světlé výšky podlaží do 4 m</t>
  </si>
  <si>
    <t>https://podminky.urs.cz/item/CS_URS_2025_02/952901111</t>
  </si>
  <si>
    <t>"Vyčištění 1NP"</t>
  </si>
  <si>
    <t>1670,4</t>
  </si>
  <si>
    <t>"Vyčištění 2NP"</t>
  </si>
  <si>
    <t>741,9</t>
  </si>
  <si>
    <t>"Vyčitění 3NP"</t>
  </si>
  <si>
    <t>125,6</t>
  </si>
  <si>
    <t>137</t>
  </si>
  <si>
    <t>952905211</t>
  </si>
  <si>
    <t>Mechanické očištění stěn od nánosu bahna</t>
  </si>
  <si>
    <t>39060155</t>
  </si>
  <si>
    <t>Čištění objektů po zatopení nebo záplavách očištění od nánosu bahna mechanické stěn</t>
  </si>
  <si>
    <t>https://podminky.urs.cz/item/CS_URS_2025_02/952905211</t>
  </si>
  <si>
    <t>"Očištění hluchého prostoru pod tribunou"</t>
  </si>
  <si>
    <t>4,92*(25,32+2,27+14,41)</t>
  </si>
  <si>
    <t>2*((4,92*6,83)/2)</t>
  </si>
  <si>
    <t>138</t>
  </si>
  <si>
    <t>952905212</t>
  </si>
  <si>
    <t>Mechanické očištění podlah od nánosu bahna</t>
  </si>
  <si>
    <t>1627679796</t>
  </si>
  <si>
    <t>Čištění objektů po zatopení nebo záplavách očištění od nánosu bahna mechanické podlah</t>
  </si>
  <si>
    <t>https://podminky.urs.cz/item/CS_URS_2025_02/952905212</t>
  </si>
  <si>
    <t>6,83*(25,32+2,27+14,41)</t>
  </si>
  <si>
    <t>139</t>
  </si>
  <si>
    <t>952905221</t>
  </si>
  <si>
    <t>Očištění stěn a podlah od nánosu bahna tlakovou vodou</t>
  </si>
  <si>
    <t>-79476392</t>
  </si>
  <si>
    <t>Čištění objektů po zatopení nebo záplavách očištění od nánosu bahna tlakovou vodou stěn nebo podlah</t>
  </si>
  <si>
    <t>https://podminky.urs.cz/item/CS_URS_2025_02/952905221</t>
  </si>
  <si>
    <t>"Stěny"</t>
  </si>
  <si>
    <t>"Podlahy"</t>
  </si>
  <si>
    <t>140</t>
  </si>
  <si>
    <t>952905231</t>
  </si>
  <si>
    <t>Dezinfekce podlah po zatopení vodou</t>
  </si>
  <si>
    <t>971213303</t>
  </si>
  <si>
    <t>Čištění objektů po zatopení nebo záplavách dezinfekce prostor po zaplavení vodou podlah</t>
  </si>
  <si>
    <t>https://podminky.urs.cz/item/CS_URS_2025_02/952905231</t>
  </si>
  <si>
    <t>141</t>
  </si>
  <si>
    <t>952905232</t>
  </si>
  <si>
    <t>Dezinfekce stěn po zatopení vodou</t>
  </si>
  <si>
    <t>-1659475086</t>
  </si>
  <si>
    <t>Čištění objektů po zatopení nebo záplavách dezinfekce prostor po zaplavení vodou stěn</t>
  </si>
  <si>
    <t>https://podminky.urs.cz/item/CS_URS_2025_02/952905232</t>
  </si>
  <si>
    <t>144</t>
  </si>
  <si>
    <t>961055111</t>
  </si>
  <si>
    <t>Bourání základů ze ŽB</t>
  </si>
  <si>
    <t>-466591267</t>
  </si>
  <si>
    <t>Bourání základů z betonu železového</t>
  </si>
  <si>
    <t>https://podminky.urs.cz/item/CS_URS_2025_02/961055111</t>
  </si>
  <si>
    <t>"Bourání části podlahového souvrství v místnosti 1.04"</t>
  </si>
  <si>
    <t>3,3*0,15</t>
  </si>
  <si>
    <t>"Bourání části podlahového souvrství v místnosti 1.18"</t>
  </si>
  <si>
    <t>10,7*0,15</t>
  </si>
  <si>
    <t>"Bourání části podlahového souvrství v místnostech 1.25 a 1.28"</t>
  </si>
  <si>
    <t>(2,7+2,7)*0,15</t>
  </si>
  <si>
    <t>"Bourání části podlahového souvrství v místnostech 1.13, 1.14, 1.15, 1.16, 1.17, 1.20"</t>
  </si>
  <si>
    <t>(28,25+17,3+11,4+32,4+76,5+41,4)*0,15</t>
  </si>
  <si>
    <t>"Bourání části podlahového souvrství v místnostech 1.09, 1.21 a 1.34"</t>
  </si>
  <si>
    <t>(0,72+2,52+0,72)*0,15</t>
  </si>
  <si>
    <t>"Bourání části základové konstrukce v blízkosti ocelového sloupu haly"</t>
  </si>
  <si>
    <t>0,6*0,6*0,2</t>
  </si>
  <si>
    <t>147</t>
  </si>
  <si>
    <t>963042819</t>
  </si>
  <si>
    <t>Bourání schodišťových stupňů betonových zhotovených na místě</t>
  </si>
  <si>
    <t>m</t>
  </si>
  <si>
    <t>-106628967</t>
  </si>
  <si>
    <t>https://podminky.urs.cz/item/CS_URS_2025_02/963042819</t>
  </si>
  <si>
    <t>"Bourání dvou stupňů tribuny"</t>
  </si>
  <si>
    <t>2*34,46</t>
  </si>
  <si>
    <t>"Bourání stupně místnost 2.15"</t>
  </si>
  <si>
    <t>4,51</t>
  </si>
  <si>
    <t>148</t>
  </si>
  <si>
    <t>964076441R01</t>
  </si>
  <si>
    <t>Vybourání válcovaných nosníků hmotnosti do 55 kg/m</t>
  </si>
  <si>
    <t>-127817025</t>
  </si>
  <si>
    <t>"Bourání podélníku prvního stupně tribuna, profil L 40x40x4 mm"</t>
  </si>
  <si>
    <t>(68,92*2,53)*0,001</t>
  </si>
  <si>
    <t>"Bourání podélníku prvního stupně tribuna, profil T 40x40x4 mm"</t>
  </si>
  <si>
    <t>(103,38*2,5)*0,001</t>
  </si>
  <si>
    <t>"Vyřezání rámu z profilu čtyřstěnného 20x20x2 mm"</t>
  </si>
  <si>
    <t>(68,92*1,15)*0,001</t>
  </si>
  <si>
    <t>150</t>
  </si>
  <si>
    <t>965042141</t>
  </si>
  <si>
    <t>Bourání podkladů pod dlažby nebo mazanin betonových nebo z litého asfaltu tl do 100 mm pl přes 4 m2</t>
  </si>
  <si>
    <t>1506369770</t>
  </si>
  <si>
    <t>Bourání mazanin betonových nebo z litého asfaltu tl. do 100 mm, plochy přes 4 m2</t>
  </si>
  <si>
    <t>https://podminky.urs.cz/item/CS_URS_2025_02/965042141</t>
  </si>
  <si>
    <t>3,3*0,075</t>
  </si>
  <si>
    <t>10,7*0,075</t>
  </si>
  <si>
    <t>(2,7+2,7)*0,075</t>
  </si>
  <si>
    <t>(28,25+17,3+11,4+32,4+76,5+41,4)*0,095</t>
  </si>
  <si>
    <t>(0,72+2,52+0,72)*0,095</t>
  </si>
  <si>
    <t>152</t>
  </si>
  <si>
    <t>968072455</t>
  </si>
  <si>
    <t>Vybourání kovových dveřních zárubní pl do 2 m2</t>
  </si>
  <si>
    <t>-886611740</t>
  </si>
  <si>
    <t>Vybourání kovových rámů oken s křídly, dveřních zárubní, vrat, stěn, ostění nebo obkladů dveřních zárubní, plochy do 2 m2</t>
  </si>
  <si>
    <t>https://podminky.urs.cz/item/CS_URS_2025_02/968072455</t>
  </si>
  <si>
    <t>"Bourání dveří včetně ocelových zárubní"</t>
  </si>
  <si>
    <t>25*(0,8*1,97)</t>
  </si>
  <si>
    <t>30*(0,6*1,97)</t>
  </si>
  <si>
    <t>1*(0,8*1,97)</t>
  </si>
  <si>
    <t>1*(0,6*1,97)</t>
  </si>
  <si>
    <t>"Pouze vyvěšení a demontáž křídla"</t>
  </si>
  <si>
    <t>153</t>
  </si>
  <si>
    <t>968072456</t>
  </si>
  <si>
    <t>Vybourání kovových dveřních zárubní pl přes 2 m2</t>
  </si>
  <si>
    <t>1937609670</t>
  </si>
  <si>
    <t>Vybourání kovových rámů oken s křídly, dveřních zárubní, vrat, stěn, ostění nebo obkladů dveřních zárubní, plochy přes 2 m2</t>
  </si>
  <si>
    <t>https://podminky.urs.cz/item/CS_URS_2025_02/968072456</t>
  </si>
  <si>
    <t>2*(1,44*2,96)</t>
  </si>
  <si>
    <t>1*(1,59*2,64)</t>
  </si>
  <si>
    <t>2*(1,75*2,2)</t>
  </si>
  <si>
    <t>1*(1,13*2,56)</t>
  </si>
  <si>
    <t>1*(1,06*2,06)</t>
  </si>
  <si>
    <t>1*(1,4*2,05)</t>
  </si>
  <si>
    <t>3*(1,1*1,97)</t>
  </si>
  <si>
    <t>1*(1,25*1,97)</t>
  </si>
  <si>
    <t>174</t>
  </si>
  <si>
    <t>978011191</t>
  </si>
  <si>
    <t>Otlučení (osekání) vnitřní vápenné nebo vápenocementové omítky stropů v rozsahu přes 50 do 100 %</t>
  </si>
  <si>
    <t>802385337</t>
  </si>
  <si>
    <t>Otlučení vápenných nebo vápenocementových omítek vnitřních ploch stropů, v rozsahu přes 50 do 100 %</t>
  </si>
  <si>
    <t>https://podminky.urs.cz/item/CS_URS_2025_02/978011191</t>
  </si>
  <si>
    <t>"Otlučení omítek stropů 1NP"</t>
  </si>
  <si>
    <t>1688,15-971,2</t>
  </si>
  <si>
    <t>175</t>
  </si>
  <si>
    <t>978013191</t>
  </si>
  <si>
    <t>Otlučení (osekání) vnitřní vápenné nebo vápenocementové omítky stěn v rozsahu přes 50 do 100 %</t>
  </si>
  <si>
    <t>-308806879</t>
  </si>
  <si>
    <t>Otlučení vápenných nebo vápenocementových omítek vnitřních ploch stěn s vyškrabáním spar, s očištěním zdiva, v rozsahu přes 50 do 100 %</t>
  </si>
  <si>
    <t>https://podminky.urs.cz/item/CS_URS_2025_02/978013191</t>
  </si>
  <si>
    <t>"Otlučení zbylých omítek stěn 1NP"</t>
  </si>
  <si>
    <t>"Zázemí, komunikace, společné prostory"</t>
  </si>
  <si>
    <t>1,84*(2*(6,1+6,49+3,74+6,1+9,93+4,84+8,3+8,56+2,5+3,07+6,1+5,89+4,51+1,6+1,58+1,75+1,56+1,18))</t>
  </si>
  <si>
    <t>2,21*(2*(14+5,68))</t>
  </si>
  <si>
    <t>2,21*(3*3,4+2,2)</t>
  </si>
  <si>
    <t>3,7*(2*(15,65+8,22))</t>
  </si>
  <si>
    <t>"Hala sportoviště - předpoklad otlučení omítek 1NP do výšky 4,7 m"</t>
  </si>
  <si>
    <t>3,7*(2*42+2*29,96)</t>
  </si>
  <si>
    <t>997</t>
  </si>
  <si>
    <t>Doprava suti a vybouraných hmot</t>
  </si>
  <si>
    <t>180</t>
  </si>
  <si>
    <t>997013113</t>
  </si>
  <si>
    <t>Vnitrostaveništní doprava suti a vybouraných hmot pro budovy v přes 9 do 12 m</t>
  </si>
  <si>
    <t>-316170048</t>
  </si>
  <si>
    <t>Vnitrostaveništní doprava suti a vybouraných hmot vodorovně do 50 m s naložením základní pro budovy a haly výšky přes 9 do 12 m</t>
  </si>
  <si>
    <t>https://podminky.urs.cz/item/CS_URS_2025_02/997013113</t>
  </si>
  <si>
    <t>181</t>
  </si>
  <si>
    <t>997013501</t>
  </si>
  <si>
    <t>Odvoz suti a vybouraných hmot na skládku nebo meziskládku do 1 km se složením</t>
  </si>
  <si>
    <t>-956336462</t>
  </si>
  <si>
    <t>Odvoz suti a vybouraných hmot na skládku nebo meziskládku se složením, na vzdálenost do 1 km</t>
  </si>
  <si>
    <t>https://podminky.urs.cz/item/CS_URS_2025_02/997013501</t>
  </si>
  <si>
    <t>182</t>
  </si>
  <si>
    <t>997013509</t>
  </si>
  <si>
    <t>Příplatek k odvozu suti a vybouraných hmot na skládku ZKD 1 km přes 1 km</t>
  </si>
  <si>
    <t>280473078</t>
  </si>
  <si>
    <t>Odvoz suti a vybouraných hmot na skládku nebo meziskládku se složením, na vzdálenost Příplatek k ceně za každý další započatý 1 km přes 1 km</t>
  </si>
  <si>
    <t>https://podminky.urs.cz/item/CS_URS_2025_02/997013509</t>
  </si>
  <si>
    <t>257,151*29 'Přepočtené koeficientem množství</t>
  </si>
  <si>
    <t>183</t>
  </si>
  <si>
    <t>997013631R01</t>
  </si>
  <si>
    <t>Poplatek za uložení na skládce (skládkovné) stavebního odpadu a suti v souladu s platnou legislativou</t>
  </si>
  <si>
    <t>2017637832</t>
  </si>
  <si>
    <t>998</t>
  </si>
  <si>
    <t>Přesun hmot</t>
  </si>
  <si>
    <t>184</t>
  </si>
  <si>
    <t>998011002</t>
  </si>
  <si>
    <t>Přesun hmot pro budovy zděné v přes 6 do 12 m</t>
  </si>
  <si>
    <t>-1174978001</t>
  </si>
  <si>
    <t>Přesun hmot pro budovy občanské výstavby, bydlení, výrobu a služby s nosnou svislou konstrukcí zděnou z cihel, tvárnic nebo kamene vodorovná dopravní vzdálenost do 100 m základní pro budovy výšky přes 6 do 12 m</t>
  </si>
  <si>
    <t>https://podminky.urs.cz/item/CS_URS_2025_02/998011002</t>
  </si>
  <si>
    <t>PSV</t>
  </si>
  <si>
    <t>Práce a dodávky PSV</t>
  </si>
  <si>
    <t>711</t>
  </si>
  <si>
    <t>Izolace proti vodě, vlhkosti a plynům</t>
  </si>
  <si>
    <t>185</t>
  </si>
  <si>
    <t>711111001</t>
  </si>
  <si>
    <t>Provedení izolace proti zemní vlhkosti vodorovné za studena nátěrem penetračním</t>
  </si>
  <si>
    <t>16</t>
  </si>
  <si>
    <t>-522505765</t>
  </si>
  <si>
    <t>Provedení izolace proti zemní vlhkosti natěradly a tmely za studena na ploše vodorovné V jednonásobným nátěrem penetračním</t>
  </si>
  <si>
    <t>https://podminky.urs.cz/item/CS_URS_2025_02/711111001</t>
  </si>
  <si>
    <t>186</t>
  </si>
  <si>
    <t>11163153</t>
  </si>
  <si>
    <t>emulze asfaltová penetrační</t>
  </si>
  <si>
    <t>litr</t>
  </si>
  <si>
    <t>32</t>
  </si>
  <si>
    <t>1936111098</t>
  </si>
  <si>
    <t>1204,35*0,4 'Přepočtené koeficientem množství</t>
  </si>
  <si>
    <t>189</t>
  </si>
  <si>
    <t>711141559</t>
  </si>
  <si>
    <t>Provedení izolace proti zemní vlhkosti pásy přitavením vodorovné NAIP</t>
  </si>
  <si>
    <t>286699831</t>
  </si>
  <si>
    <t>Provedení izolace proti zemní vlhkosti pásy přitavením NAIP na ploše vodorovné V</t>
  </si>
  <si>
    <t>https://podminky.urs.cz/item/CS_URS_2025_02/711141559</t>
  </si>
  <si>
    <t>190</t>
  </si>
  <si>
    <t>62853004</t>
  </si>
  <si>
    <t>pás asfaltový natavitelný modifikovaný SBS s vložkou ze skleněné tkaniny a spalitelnou PE fólií nebo jemnozrnným minerálním posypem na horním povrchu tl 4,0mm</t>
  </si>
  <si>
    <t>-1153810446</t>
  </si>
  <si>
    <t>1204,35*1,1655 'Přepočtené koeficientem množství</t>
  </si>
  <si>
    <t>191</t>
  </si>
  <si>
    <t>711141811</t>
  </si>
  <si>
    <t>Odstranění izolace proti vodě, vlhkosti a plynům z pásů NAIP přitavených jednovrstvých z plochy vodorovné</t>
  </si>
  <si>
    <t>-1263343118</t>
  </si>
  <si>
    <t>Odstranění izolace proti vodě, vlhkosti a plynům z přitavených pásů NAIP z plochy vodorovné V jednovrstvé</t>
  </si>
  <si>
    <t>https://podminky.urs.cz/item/CS_URS_2025_02/711141811</t>
  </si>
  <si>
    <t>3,3</t>
  </si>
  <si>
    <t>10,7</t>
  </si>
  <si>
    <t>2,7+2,7</t>
  </si>
  <si>
    <t>28,25+17,3+11,4+32,4+76,5+41,4</t>
  </si>
  <si>
    <t>0,72+2,52+0,72</t>
  </si>
  <si>
    <t>199</t>
  </si>
  <si>
    <t>998711202</t>
  </si>
  <si>
    <t>Přesun hmot procentní pro izolace proti vodě, vlhkosti a plynům v objektech v přes 6 do 12 m</t>
  </si>
  <si>
    <t>%</t>
  </si>
  <si>
    <t>1761387731</t>
  </si>
  <si>
    <t>Přesun hmot pro izolace proti vodě, vlhkosti a plynům stanovený procentní sazbou (%) z ceny vodorovná dopravní vzdálenost do 50 m základní v objektech výšky přes 6 do 12 m</t>
  </si>
  <si>
    <t>https://podminky.urs.cz/item/CS_URS_2025_02/998711202</t>
  </si>
  <si>
    <t>762</t>
  </si>
  <si>
    <t>Konstrukce tesařské</t>
  </si>
  <si>
    <t>260</t>
  </si>
  <si>
    <t>762523104R01</t>
  </si>
  <si>
    <t>Položení podlahy z překližky</t>
  </si>
  <si>
    <t>-1973849731</t>
  </si>
  <si>
    <t>"Skladba podlahy PD1e, 1NP"</t>
  </si>
  <si>
    <t>"Překližka tl 15 mm - 1x"</t>
  </si>
  <si>
    <t>"Překližka tl 21 mm - 3x"</t>
  </si>
  <si>
    <t>3*(32,6+971,2)</t>
  </si>
  <si>
    <t>261</t>
  </si>
  <si>
    <t>60621316</t>
  </si>
  <si>
    <t>překližka truhlářská bříza tl 15mm jakost BB,CP</t>
  </si>
  <si>
    <t>998894680</t>
  </si>
  <si>
    <t>262</t>
  </si>
  <si>
    <t>60621318</t>
  </si>
  <si>
    <t>překližka truhlářská bříza tl 21mm jakost BB,CP</t>
  </si>
  <si>
    <t>1178423650</t>
  </si>
  <si>
    <t>263</t>
  </si>
  <si>
    <t>762525104</t>
  </si>
  <si>
    <t>Položení podlahy z palubek</t>
  </si>
  <si>
    <t>1107486821</t>
  </si>
  <si>
    <t>Položení podlah hoblovaných na pero a drážku z palubek</t>
  </si>
  <si>
    <t>https://podminky.urs.cz/item/CS_URS_2025_02/762525104</t>
  </si>
  <si>
    <t>264</t>
  </si>
  <si>
    <t>PALUB.R01</t>
  </si>
  <si>
    <t>palubky podlahové VLD 19 mm 2420x19x19 mm, 4mm dubová dýha</t>
  </si>
  <si>
    <t>1015627981</t>
  </si>
  <si>
    <t>1003,8*1,08 'Přepočtené koeficientem množství</t>
  </si>
  <si>
    <t>265</t>
  </si>
  <si>
    <t>762525R01</t>
  </si>
  <si>
    <t>Položení podlahy vyrovnávací plastové rektifikovatelné klínky 10-25 mm</t>
  </si>
  <si>
    <t>-513621669</t>
  </si>
  <si>
    <t>266</t>
  </si>
  <si>
    <t>762525R02</t>
  </si>
  <si>
    <t>Položení podlahy podlahové špalíky překližka 130x50 mm</t>
  </si>
  <si>
    <t>774797142</t>
  </si>
  <si>
    <t>267</t>
  </si>
  <si>
    <t>762525R03</t>
  </si>
  <si>
    <t>Položení podlahy distanční podložky a pružné elementy</t>
  </si>
  <si>
    <t>-7733342</t>
  </si>
  <si>
    <t>268</t>
  </si>
  <si>
    <t>998762202</t>
  </si>
  <si>
    <t>Přesun hmot procentní pro kce tesařské v objektech v přes 6 do 12 m</t>
  </si>
  <si>
    <t>1491350977</t>
  </si>
  <si>
    <t>Přesun hmot pro konstrukce tesařské stanovený procentní sazbou (%) z ceny vodorovná dopravní vzdálenost do 50 m základní v objektech výšky přes 6 do 12 m</t>
  </si>
  <si>
    <t>https://podminky.urs.cz/item/CS_URS_2025_02/998762202</t>
  </si>
  <si>
    <t>763</t>
  </si>
  <si>
    <t>Konstrukce suché výstavby</t>
  </si>
  <si>
    <t>272</t>
  </si>
  <si>
    <t>763411111</t>
  </si>
  <si>
    <t>Sanitární příčky do mokrého prostředí, desky s HPL - laminátem tl 19,6 mm</t>
  </si>
  <si>
    <t>-1765700477</t>
  </si>
  <si>
    <t>Sanitární příčky vhodné do mokrého prostředí dělící z dřevotřískových desek s HPL-laminátem tl. 19,6 mm</t>
  </si>
  <si>
    <t>https://podminky.urs.cz/item/CS_URS_2025_02/763411111</t>
  </si>
  <si>
    <t>"Truhlářský výrobek T7"</t>
  </si>
  <si>
    <t>2,1*(2,95+2*1,35)</t>
  </si>
  <si>
    <t>-3*(0,7*1,97)</t>
  </si>
  <si>
    <t>"Truhlářský výrobek T8"</t>
  </si>
  <si>
    <t>2,1*(2*1,35+1,864)</t>
  </si>
  <si>
    <t>-2*(0,7*1,97)</t>
  </si>
  <si>
    <t>"Truhlářský výrobek T9"</t>
  </si>
  <si>
    <t>2,1*(2*1,6+2,93)</t>
  </si>
  <si>
    <t>"Truhlářský výrobek T10"</t>
  </si>
  <si>
    <t>2,1*(2*1,4+3*0,977)</t>
  </si>
  <si>
    <t>273</t>
  </si>
  <si>
    <t>763411121</t>
  </si>
  <si>
    <t>Dveře sanitárních příček, desky s HPL - laminátem tl 19,6 mm, š do 800 mm, v do 2000 mm</t>
  </si>
  <si>
    <t>kus</t>
  </si>
  <si>
    <t>375857696</t>
  </si>
  <si>
    <t>Sanitární příčky vhodné do mokrého prostředí dveře vnitřní do sanitárních příček šířky do 800 mm, výšky do 2 000 mm z dřevotřískových desek s HPL-laminátem včetně nerezového kování tl. 19,6 mm</t>
  </si>
  <si>
    <t>https://podminky.urs.cz/item/CS_URS_2025_02/763411121</t>
  </si>
  <si>
    <t>283</t>
  </si>
  <si>
    <t>998763402</t>
  </si>
  <si>
    <t>Přesun hmot procentní pro konstrukce montované z desek v objektech v přes 6 do 12 m</t>
  </si>
  <si>
    <t>126957387</t>
  </si>
  <si>
    <t>Přesun hmot pro konstrukce montované z desek sádrokartonových, sádrovláknitých, cementovláknitých nebo cementových stanovený procentní sazbou (%) z ceny vodorovná dopravní vzdálenost do 50 m základní v objektech výšky přes 6 do 12 m</t>
  </si>
  <si>
    <t>https://podminky.urs.cz/item/CS_URS_2025_02/998763402</t>
  </si>
  <si>
    <t>766</t>
  </si>
  <si>
    <t>Konstrukce truhlářské</t>
  </si>
  <si>
    <t>313</t>
  </si>
  <si>
    <t>766411821R01</t>
  </si>
  <si>
    <t>Demontáž truhlářského obložení z masivu</t>
  </si>
  <si>
    <t>-1114710031</t>
  </si>
  <si>
    <t>"Demontáž dřevěných sedáků tl 30 mm"</t>
  </si>
  <si>
    <t>274,33*0,36</t>
  </si>
  <si>
    <t>"Demontáž dřevěných opěráků tl 30 mm"</t>
  </si>
  <si>
    <t>274,33*0,2</t>
  </si>
  <si>
    <t>319</t>
  </si>
  <si>
    <t>T6</t>
  </si>
  <si>
    <t>Dřevěné obložení tribuny - sedáky a opěráky, včetně povrchové úpravy, specifikace de výpisu prvků</t>
  </si>
  <si>
    <t>734579062</t>
  </si>
  <si>
    <t>324</t>
  </si>
  <si>
    <t>T15</t>
  </si>
  <si>
    <t>Dřevěné obložení hlediště - sedáky a obklady, včetně veškerého příslušenství, specifikace dle výpisu výrobků</t>
  </si>
  <si>
    <t>1114090274</t>
  </si>
  <si>
    <t>325</t>
  </si>
  <si>
    <t>T16</t>
  </si>
  <si>
    <t>Dřevěný kryt topení dřevotřísková laminovaná deska tl 30 mm pl 7 m2, včetně veškerého příslušenství, specifikace dle výpisu výrobků</t>
  </si>
  <si>
    <t>207881971</t>
  </si>
  <si>
    <t>326</t>
  </si>
  <si>
    <t>T17</t>
  </si>
  <si>
    <t>Dřevěný kryt topení dřevotřísková laminovaná deska tl 30 mm pl 0,65 m2, včetně veškerého příslušenství, specifikace dle výpisu výrobků</t>
  </si>
  <si>
    <t>-1276515887</t>
  </si>
  <si>
    <t>327</t>
  </si>
  <si>
    <t>T18</t>
  </si>
  <si>
    <t>Dřevěná podlahová plošina masiv buk desky 150x40 mm, včetně povrchové úpravy a veškerého příslušenství, specifikace dle výpisu prvků</t>
  </si>
  <si>
    <t>1481159450</t>
  </si>
  <si>
    <t>328</t>
  </si>
  <si>
    <t>T19</t>
  </si>
  <si>
    <t>Dřevěné obložení lavice - sedáky, včetně veškerého příslušenství, specifikace dle výpisu výrobků</t>
  </si>
  <si>
    <t>-995889814</t>
  </si>
  <si>
    <t>329</t>
  </si>
  <si>
    <t>T20</t>
  </si>
  <si>
    <t>Policová skříň 2980x2250x680 mm dřevotřísková laminovaná voděodolná, včetně veškerého příslušenství, specifikace dle výpisu výrobků</t>
  </si>
  <si>
    <t>1285695034</t>
  </si>
  <si>
    <t>332</t>
  </si>
  <si>
    <t>D1</t>
  </si>
  <si>
    <t>Dveře dvoukřídlé hliníkové 1590x2640 mm, včetně rámu/zárubně a veškerého příslušenství dle PD, specifikace dle výpisu prvků</t>
  </si>
  <si>
    <t>-1449834026</t>
  </si>
  <si>
    <t>333</t>
  </si>
  <si>
    <t>D2</t>
  </si>
  <si>
    <t>Dveře dvoukřídlé hliníkové 1750x2200 mm, včetně rámu/zárubně a veškerého příslušenství dle PD, specifikace dle výpisu prvků</t>
  </si>
  <si>
    <t>-2107954975</t>
  </si>
  <si>
    <t>334</t>
  </si>
  <si>
    <t>D3</t>
  </si>
  <si>
    <t>Dveře jednokřídlé hliníkové 1180x2720 mm, včetně rámu/zárubně a veškerého příslušenství dle PD, specifikace dle výpisu prvků</t>
  </si>
  <si>
    <t>-829478290</t>
  </si>
  <si>
    <t>335</t>
  </si>
  <si>
    <t>D4</t>
  </si>
  <si>
    <t>Dveře jednokřídlé plastové 1180x2560 mm, včetně rámu/zárubně a veškerého příslušenství dle PD, specifikace dle výpisu prvků</t>
  </si>
  <si>
    <t>-1845072070</t>
  </si>
  <si>
    <t>336</t>
  </si>
  <si>
    <t>D5</t>
  </si>
  <si>
    <t>Dveře jednokřídlé HPL + DTD 900x1970 mm EW30 DP3, včetně rámu/zárubně a veškerého příslušenství dle PD, specifikace dle výpisu prvků</t>
  </si>
  <si>
    <t>-771870553</t>
  </si>
  <si>
    <t>337</t>
  </si>
  <si>
    <t>D6</t>
  </si>
  <si>
    <t>Dveře jednokřídlé HPL + DTD 800x1970 mm EW30 DP3-C, včetně rámu/zárubně a veškerého příslušenství dle PD, specifikace dle výpisu prvků</t>
  </si>
  <si>
    <t>465968764</t>
  </si>
  <si>
    <t>338</t>
  </si>
  <si>
    <t>D7</t>
  </si>
  <si>
    <t>Dveře dvoukřídlé hliníkové 1250x1970 mm EI30 DP3-C, včetně rámu/zárubně a veškerého příslušenství dle PD, specifikace dle výpisu prvků</t>
  </si>
  <si>
    <t>-542334025</t>
  </si>
  <si>
    <t>339</t>
  </si>
  <si>
    <t>D8</t>
  </si>
  <si>
    <t>Dveře jednokřídlé HPL + DTD 800x1970 mm s nadsvětlíkem EW30 DP3, včetně rámu/zárubně a veškerého příslušenství dle PD, specifikace dle výpisu prvků</t>
  </si>
  <si>
    <t>-151132077</t>
  </si>
  <si>
    <t>340</t>
  </si>
  <si>
    <t>D9</t>
  </si>
  <si>
    <t>1168557593</t>
  </si>
  <si>
    <t>349</t>
  </si>
  <si>
    <t>D18</t>
  </si>
  <si>
    <t>Dveře jednokřídlé HPL + DTD 800x1970 mm s nadsvětlíkem, včetně rámu/zárubně a veškerého příslušenství dle PD, specifikace dle výpisu prvků</t>
  </si>
  <si>
    <t>1132862098</t>
  </si>
  <si>
    <t>350</t>
  </si>
  <si>
    <t>D19</t>
  </si>
  <si>
    <t>1518686413</t>
  </si>
  <si>
    <t>351</t>
  </si>
  <si>
    <t>D20</t>
  </si>
  <si>
    <t>-376156964</t>
  </si>
  <si>
    <t>352</t>
  </si>
  <si>
    <t>D21</t>
  </si>
  <si>
    <t>Dveře jednokřídlé HPL + DTD 900x1970 mm s nadsvětlíkem, včetně rámu/zárubně a veškerého příslušenství dle PD, specifikace dle výpisu prvků</t>
  </si>
  <si>
    <t>-1083234514</t>
  </si>
  <si>
    <t>353</t>
  </si>
  <si>
    <t>D22</t>
  </si>
  <si>
    <t>Dveře jednokřídlé HPL + DTD 800x1970 mm, včetně rámu/zárubně a veškerého příslušenství dle PD, specifikace dle výpisu prvků</t>
  </si>
  <si>
    <t>-2009509862</t>
  </si>
  <si>
    <t>354</t>
  </si>
  <si>
    <t>D23</t>
  </si>
  <si>
    <t>Dveře jednokřídlé HPL + DTD 700x1970 mm, včetně rámu/zárubně a veškerého příslušenství dle PD, specifikace dle výpisu prvků</t>
  </si>
  <si>
    <t>1987163606</t>
  </si>
  <si>
    <t>355</t>
  </si>
  <si>
    <t>D24</t>
  </si>
  <si>
    <t>-181098076</t>
  </si>
  <si>
    <t>356</t>
  </si>
  <si>
    <t>D25</t>
  </si>
  <si>
    <t>Dveře jednokřídlé HPL + DTD 900x1970 mm, včetně rámu/zárubně a veškerého příslušenství dle PD, specifikace dle výpisu prvků</t>
  </si>
  <si>
    <t>-1414837196</t>
  </si>
  <si>
    <t>357</t>
  </si>
  <si>
    <t>D26</t>
  </si>
  <si>
    <t>1109897967</t>
  </si>
  <si>
    <t>358</t>
  </si>
  <si>
    <t>D27</t>
  </si>
  <si>
    <t>Dveře dvoukřídlé hliníkové 1250x1970 mm, včetně rámu/zárubně a veškerého příslušenství dle PD, specifikace dle výpisu prvků</t>
  </si>
  <si>
    <t>952223735</t>
  </si>
  <si>
    <t>361</t>
  </si>
  <si>
    <t>D30</t>
  </si>
  <si>
    <t>Dveře dvoukřídlé posuvné do pojezdu na stěně HPL + DTD 2520x2500 mm, včetně rámu/zárubně a veškerého příslušenství dle PD, specifikace dle výpisu prvků</t>
  </si>
  <si>
    <t>1245426106</t>
  </si>
  <si>
    <t>362</t>
  </si>
  <si>
    <t>D31</t>
  </si>
  <si>
    <t>Sestava dveří a nadvsětlíků hliníková 3570x2940 mm, včetně rámu/zárubně a veškerého příslušenství dle PD, specifikace dle výpisu prvků</t>
  </si>
  <si>
    <t>-1688589038</t>
  </si>
  <si>
    <t>363</t>
  </si>
  <si>
    <t>D32</t>
  </si>
  <si>
    <t>Dveře dvoukřídlé plastové 1400x2050 mm EI30 DP1 C, včetně rámu/zárubně a veškerého příslušenství dle PD, specifikace dle výpisu prvků</t>
  </si>
  <si>
    <t>438732598</t>
  </si>
  <si>
    <t>364</t>
  </si>
  <si>
    <t>D33</t>
  </si>
  <si>
    <t>Dveře jednokřídlé HPL + DTD 600x1970 mm, včetně rámu/zárubně a veškerého příslušenství dle PD, specifikace dle výpisu prvků</t>
  </si>
  <si>
    <t>-949637715</t>
  </si>
  <si>
    <t>365</t>
  </si>
  <si>
    <t>998766202</t>
  </si>
  <si>
    <t>Přesun hmot procentní pro kce truhlářské v objektech v přes 6 do 12 m</t>
  </si>
  <si>
    <t>-226982737</t>
  </si>
  <si>
    <t>Přesun hmot pro konstrukce truhlářské stanovený procentní sazbou (%) z ceny vodorovná dopravní vzdálenost do 50 m základní v objektech výšky přes 6 do 12 m</t>
  </si>
  <si>
    <t>https://podminky.urs.cz/item/CS_URS_2025_02/998766202</t>
  </si>
  <si>
    <t>767</t>
  </si>
  <si>
    <t>Konstrukce zámečnické</t>
  </si>
  <si>
    <t>376</t>
  </si>
  <si>
    <t>767996801</t>
  </si>
  <si>
    <t>Demontáž atypických zámečnických konstrukcí rozebráním hm jednotlivých dílů do 50 kg</t>
  </si>
  <si>
    <t>kg</t>
  </si>
  <si>
    <t>-1092322211</t>
  </si>
  <si>
    <t>Demontáž ostatních zámečnických konstrukcí rozebráním o hmotnosti jednotlivých dílů do 50 kg</t>
  </si>
  <si>
    <t>https://podminky.urs.cz/item/CS_URS_2025_02/767996801</t>
  </si>
  <si>
    <t>"Demontáž stávajícího poklopu šachty"</t>
  </si>
  <si>
    <t>42,25</t>
  </si>
  <si>
    <t>377</t>
  </si>
  <si>
    <t>767996802</t>
  </si>
  <si>
    <t>Demontáž atypických zámečnických konstrukcí rozebráním hm jednotlivých dílů přes 50 do 100 kg</t>
  </si>
  <si>
    <t>-1656759448</t>
  </si>
  <si>
    <t>Demontáž ostatních zámečnických konstrukcí rozebráním o hmotnosti jednotlivých dílů přes 50 do 100 kg</t>
  </si>
  <si>
    <t>https://podminky.urs.cz/item/CS_URS_2025_02/767996802</t>
  </si>
  <si>
    <t>"Demontáž stávajícího pooklopu šachty"</t>
  </si>
  <si>
    <t>51,42</t>
  </si>
  <si>
    <t>380</t>
  </si>
  <si>
    <t>767999R01</t>
  </si>
  <si>
    <t>Demontáž ostatních atypických zámečnických konstrukcí - šplhací konstrukce, jednohrazdí</t>
  </si>
  <si>
    <t>soubor</t>
  </si>
  <si>
    <t>1651705097</t>
  </si>
  <si>
    <t>"Demontáž šplhací konstrukce"</t>
  </si>
  <si>
    <t>"Demontáž výsuvného jednohrazdí"</t>
  </si>
  <si>
    <t>385</t>
  </si>
  <si>
    <t>Z5</t>
  </si>
  <si>
    <t>Sanace (doplnění) ocelové konstrukce hlediště, včetně veškerých kotvících prvků, příslušenství a povrchových úprav, specifikace dle výpisu prvků</t>
  </si>
  <si>
    <t>639898353</t>
  </si>
  <si>
    <t>388</t>
  </si>
  <si>
    <t>Z8</t>
  </si>
  <si>
    <t>Sanace ocelového nástěnného žebříku, odstranění nátěru, provedení nové povrchové úpravy, specifikace dle výpisu prvků</t>
  </si>
  <si>
    <t>-855386179</t>
  </si>
  <si>
    <t>391</t>
  </si>
  <si>
    <t>Z11</t>
  </si>
  <si>
    <t>Sanace (doplnění) ocelové konstrukce mříže do nářaďovny, včetně veškerých kotvících prvků, příslušenství a povrchových úprav, specifikace dle výpisu prvků</t>
  </si>
  <si>
    <t>-1090010578</t>
  </si>
  <si>
    <t>396</t>
  </si>
  <si>
    <t>Z14</t>
  </si>
  <si>
    <t>Ocelová konstrukce krytu radiátoru s výplní z tahokovu, včetně veškerých kotvících prvků, příslušenství a povrchových úprav, specifikace dle výpisu prvků</t>
  </si>
  <si>
    <t>1340920742</t>
  </si>
  <si>
    <t>397</t>
  </si>
  <si>
    <t>Z15</t>
  </si>
  <si>
    <t>-1659747253</t>
  </si>
  <si>
    <t>402</t>
  </si>
  <si>
    <t>Z20</t>
  </si>
  <si>
    <t>Sanace (doplnění) a zpětná montáž podpůrné ocelové konstrukce osazení žebřin, včetně veškerých kotvících prvků, příslušenství a povrchových úprav, specifikace dle výpisu prvků</t>
  </si>
  <si>
    <t>-1414781381</t>
  </si>
  <si>
    <t>403</t>
  </si>
  <si>
    <t>Z21</t>
  </si>
  <si>
    <t>Sanace, odstranění nátěru, provedení nových povrchových úprav ocelové podpůrné konstrukce hlediště, včetně veškerých kotvících prvků, příslušenství, specifikace dle výpisu prvků</t>
  </si>
  <si>
    <t>566554964</t>
  </si>
  <si>
    <t>404</t>
  </si>
  <si>
    <t>Z22</t>
  </si>
  <si>
    <t>Ocelová konstrukce podlahy, včetně veškerých kotvících prvků, příslušenství a povrchových úprav, specifikace dle výpisu prvků</t>
  </si>
  <si>
    <t>-1989749116</t>
  </si>
  <si>
    <t>405</t>
  </si>
  <si>
    <t>Z23</t>
  </si>
  <si>
    <t>1618502677</t>
  </si>
  <si>
    <t>409</t>
  </si>
  <si>
    <t>998767202</t>
  </si>
  <si>
    <t>Přesun hmot procentní pro zámečnické konstrukce v objektech v přes 6 do 12 m</t>
  </si>
  <si>
    <t>1820733120</t>
  </si>
  <si>
    <t>Přesun hmot pro zámečnické konstrukce stanovený procentní sazbou (%) z ceny vodorovná dopravní vzdálenost do 50 m základní v objektech výšky přes 6 do 12 m</t>
  </si>
  <si>
    <t>https://podminky.urs.cz/item/CS_URS_2025_02/998767202</t>
  </si>
  <si>
    <t>771</t>
  </si>
  <si>
    <t>Podlahy z dlaždic</t>
  </si>
  <si>
    <t>410</t>
  </si>
  <si>
    <t>771111011</t>
  </si>
  <si>
    <t>Vysátí podkladu před pokládkou dlažby</t>
  </si>
  <si>
    <t>189048003</t>
  </si>
  <si>
    <t>Příprava podkladu před provedením dlažby vysátí podlah</t>
  </si>
  <si>
    <t>https://podminky.urs.cz/item/CS_URS_2025_02/771111011</t>
  </si>
  <si>
    <t>411</t>
  </si>
  <si>
    <t>771121011</t>
  </si>
  <si>
    <t>Nátěr penetrační na podlahu</t>
  </si>
  <si>
    <t>1094490122</t>
  </si>
  <si>
    <t>Příprava podkladu před provedením dlažby nátěr penetrační na podlahu</t>
  </si>
  <si>
    <t>https://podminky.urs.cz/item/CS_URS_2025_02/771121011</t>
  </si>
  <si>
    <t>412</t>
  </si>
  <si>
    <t>771151021</t>
  </si>
  <si>
    <t>Samonivelační stěrka podlah pevnosti 30 MPa tl 3 mm</t>
  </si>
  <si>
    <t>564558293</t>
  </si>
  <si>
    <t>Příprava podkladu před provedením dlažby samonivelační stěrka min. pevnosti 30 MPa, tloušťky do 3 mm</t>
  </si>
  <si>
    <t>https://podminky.urs.cz/item/CS_URS_2025_02/771151021</t>
  </si>
  <si>
    <t>148,72+16,05</t>
  </si>
  <si>
    <t>414</t>
  </si>
  <si>
    <t>771531801</t>
  </si>
  <si>
    <t>Demontáž podlah z dlaždic cihelných kladených do malty</t>
  </si>
  <si>
    <t>2001586228</t>
  </si>
  <si>
    <t>Demontáž podlah z dlaždic cihelných nebo portlanských kladených do malty</t>
  </si>
  <si>
    <t>https://podminky.urs.cz/item/CS_URS_2025_02/771531801</t>
  </si>
  <si>
    <t>"Bourání stávajících podlah"</t>
  </si>
  <si>
    <t>5+10,7+3,5+6+6,6+6,5+6,4+8,65+9,3+8,9</t>
  </si>
  <si>
    <t>3,8+12,3+10,5+2,35+14,6</t>
  </si>
  <si>
    <t>415</t>
  </si>
  <si>
    <t>771551810</t>
  </si>
  <si>
    <t>Demontáž podlah z dlaždic teracových kladených do malty</t>
  </si>
  <si>
    <t>959392397</t>
  </si>
  <si>
    <t>https://podminky.urs.cz/item/CS_URS_2025_02/771551810</t>
  </si>
  <si>
    <t>10+57,15</t>
  </si>
  <si>
    <t>416</t>
  </si>
  <si>
    <t>771574415</t>
  </si>
  <si>
    <t>Montáž podlah keramických hladkých lepených cementovým flexibilním lepidlem přes 6 do 9 ks/m2</t>
  </si>
  <si>
    <t>-1021526705</t>
  </si>
  <si>
    <t>Montáž podlah z dlaždic keramických lepených cementovým flexibilním lepidlem hladkých, tloušťky do 10 mm přes 6 do 9 ks/m2</t>
  </si>
  <si>
    <t>https://podminky.urs.cz/item/CS_URS_2025_02/771574415</t>
  </si>
  <si>
    <t>"Včetně provedení soklů, včetně veškerých systémových prvků"</t>
  </si>
  <si>
    <t>"Skladba podlah PD1a, 1NP"</t>
  </si>
  <si>
    <t>10+3,2+28,9+16,75+9,5+6,65+13,62+6,5+6+6,95+6,95+6,85+8,65+9,3+8,9</t>
  </si>
  <si>
    <t>417</t>
  </si>
  <si>
    <t>59761148R01</t>
  </si>
  <si>
    <t>dlažba keramická slinutá mrazuvzdorná R11 tl do 10mm přes 6 do 9ks/m2 - dle výběru investora</t>
  </si>
  <si>
    <t>-1418785910</t>
  </si>
  <si>
    <t>164,77*1,1 'Přepočtené koeficientem množství</t>
  </si>
  <si>
    <t>418</t>
  </si>
  <si>
    <t>771591112</t>
  </si>
  <si>
    <t>Izolace pod dlažbu nátěrem nebo stěrkou ve dvou vrstvách</t>
  </si>
  <si>
    <t>-227723346</t>
  </si>
  <si>
    <t>Izolace podlahy pod dlažbu nátěrem nebo stěrkou ve dvou vrstvách</t>
  </si>
  <si>
    <t>https://podminky.urs.cz/item/CS_URS_2025_02/771591112</t>
  </si>
  <si>
    <t>419</t>
  </si>
  <si>
    <t>998771202</t>
  </si>
  <si>
    <t>Přesun hmot procentní pro podlahy z dlaždic v objektech v přes 6 do 12 m</t>
  </si>
  <si>
    <t>572958099</t>
  </si>
  <si>
    <t>Přesun hmot pro podlahy z dlaždic stanovený procentní sazbou (%) z ceny vodorovná dopravní vzdálenost do 50 m základní v objektech výšky přes 6 do 12 m</t>
  </si>
  <si>
    <t>https://podminky.urs.cz/item/CS_URS_2025_02/998771202</t>
  </si>
  <si>
    <t>775</t>
  </si>
  <si>
    <t>Podlahy skládané</t>
  </si>
  <si>
    <t>420</t>
  </si>
  <si>
    <t>775111311</t>
  </si>
  <si>
    <t>Vysátí podkladu skládaných podlah</t>
  </si>
  <si>
    <t>-2078509541</t>
  </si>
  <si>
    <t>Příprava podkladu skládaných podlah a stěn vysátí podlah</t>
  </si>
  <si>
    <t>https://podminky.urs.cz/item/CS_URS_2025_02/775111311</t>
  </si>
  <si>
    <t>184,5</t>
  </si>
  <si>
    <t>421</t>
  </si>
  <si>
    <t>775121111</t>
  </si>
  <si>
    <t>Vodou ředitelná penetrace savého podkladu skládaných podlah</t>
  </si>
  <si>
    <t>335592859</t>
  </si>
  <si>
    <t>Příprava podkladu skládaných podlah a stěn penetrace vodou ředitelná na savý podklad (válečkováním) podlah</t>
  </si>
  <si>
    <t>https://podminky.urs.cz/item/CS_URS_2025_02/775121111</t>
  </si>
  <si>
    <t>422</t>
  </si>
  <si>
    <t>775141121</t>
  </si>
  <si>
    <t>Stěrka podlahová nivelační pro vyrovnání podkladu skládaných podlah pevnosti 30 MPa tl do 3 mm</t>
  </si>
  <si>
    <t>-780985036</t>
  </si>
  <si>
    <t>Příprava podkladu skládaných podlah a stěn vyrovnání samonivelační stěrkou podlah pevnosti 30 MPa, tloušťky do 3 mm</t>
  </si>
  <si>
    <t>https://podminky.urs.cz/item/CS_URS_2025_02/775141121</t>
  </si>
  <si>
    <t>423</t>
  </si>
  <si>
    <t>775413411</t>
  </si>
  <si>
    <t>Montáž podlahové lišty obvodové připevněné mechanicky</t>
  </si>
  <si>
    <t>-272267988</t>
  </si>
  <si>
    <t>42*2+23,2*2</t>
  </si>
  <si>
    <t>424</t>
  </si>
  <si>
    <t>61418113</t>
  </si>
  <si>
    <t>lišta podlahová dřevěná</t>
  </si>
  <si>
    <t>1666586443</t>
  </si>
  <si>
    <t>P</t>
  </si>
  <si>
    <t>Poznámka k položce:_x000d_
lakovaná</t>
  </si>
  <si>
    <t>130,4*1,08 "Přepočtené koeficientem množství</t>
  </si>
  <si>
    <t>425</t>
  </si>
  <si>
    <t>775541151R01</t>
  </si>
  <si>
    <t>Montáž podlah skládaných kaučukových</t>
  </si>
  <si>
    <t>1129074911</t>
  </si>
  <si>
    <t>426</t>
  </si>
  <si>
    <t>27111002R01</t>
  </si>
  <si>
    <t>podlaha gumová "fitness" tl 20 mm</t>
  </si>
  <si>
    <t>638588278</t>
  </si>
  <si>
    <t>184,5*1,08 'Přepočtené koeficientem množství</t>
  </si>
  <si>
    <t>427</t>
  </si>
  <si>
    <t>998775202</t>
  </si>
  <si>
    <t>Přesun hmot procentní pro podlahy skládané v objektech v přes 6 do 12 m</t>
  </si>
  <si>
    <t>1599392319</t>
  </si>
  <si>
    <t>Přesun hmot pro podlahy skládané stanovený procentní sazbou (%) z ceny vodorovná dopravní vzdálenost do 50 m základní v objektech výšky přes 6 do 12 m</t>
  </si>
  <si>
    <t>https://podminky.urs.cz/item/CS_URS_2025_02/998775202</t>
  </si>
  <si>
    <t>776</t>
  </si>
  <si>
    <t>Podlahy povlakové</t>
  </si>
  <si>
    <t>428</t>
  </si>
  <si>
    <t>776111115</t>
  </si>
  <si>
    <t>Broušení podkladu povlakových podlah před litím stěrky</t>
  </si>
  <si>
    <t>1936264037</t>
  </si>
  <si>
    <t>Příprava podkladu povlakových podlah a stěn broušení podlah stávajícího podkladu před litím stěrky</t>
  </si>
  <si>
    <t>https://podminky.urs.cz/item/CS_URS_2025_02/776111115</t>
  </si>
  <si>
    <t>"Skladba podlah PD1d, 1NP"</t>
  </si>
  <si>
    <t>13,4+15+15,4+15,5+20,8</t>
  </si>
  <si>
    <t>429</t>
  </si>
  <si>
    <t>776111311</t>
  </si>
  <si>
    <t>Vysátí podkladu povlakových podlah</t>
  </si>
  <si>
    <t>-1841219032</t>
  </si>
  <si>
    <t>Příprava podkladu povlakových podlah a stěn vysátí podlah</t>
  </si>
  <si>
    <t>https://podminky.urs.cz/item/CS_URS_2025_02/776111311</t>
  </si>
  <si>
    <t>430</t>
  </si>
  <si>
    <t>776121112</t>
  </si>
  <si>
    <t>Vodou ředitelná penetrace savého podkladu povlakových podlah</t>
  </si>
  <si>
    <t>556353157</t>
  </si>
  <si>
    <t>Příprava podkladu povlakových podlah a stěn penetrace vodou ředitelná podlah</t>
  </si>
  <si>
    <t>https://podminky.urs.cz/item/CS_URS_2025_02/776121112</t>
  </si>
  <si>
    <t>431</t>
  </si>
  <si>
    <t>776141121</t>
  </si>
  <si>
    <t>Stěrka podlahová nivelační pro vyrovnání podkladu povlakových podlah pevnosti 30 MPa tl do 3 mm</t>
  </si>
  <si>
    <t>108190289</t>
  </si>
  <si>
    <t>Příprava podkladu povlakových podlah a stěn vyrovnání samonivelační stěrkou podlah pevnosti 30 MPa, tloušťky do 3 mm</t>
  </si>
  <si>
    <t>https://podminky.urs.cz/item/CS_URS_2025_02/776141121</t>
  </si>
  <si>
    <t>432</t>
  </si>
  <si>
    <t>776201811</t>
  </si>
  <si>
    <t>Demontáž lepených povlakových podlah bez podložky ručně</t>
  </si>
  <si>
    <t>1439076983</t>
  </si>
  <si>
    <t>Demontáž povlakových podlahovin lepených ručně bez podložky</t>
  </si>
  <si>
    <t>https://podminky.urs.cz/item/CS_URS_2025_02/776201811</t>
  </si>
  <si>
    <t>241,25</t>
  </si>
  <si>
    <t>433</t>
  </si>
  <si>
    <t>776201812</t>
  </si>
  <si>
    <t>Demontáž lepených povlakových podlah s podložkou ručně</t>
  </si>
  <si>
    <t>-1552550739</t>
  </si>
  <si>
    <t>Demontáž povlakových podlahovin lepených ručně s podložkou</t>
  </si>
  <si>
    <t>https://podminky.urs.cz/item/CS_URS_2025_02/776201812</t>
  </si>
  <si>
    <t>11,9+74,5+79,7+79,7+60,35+15,8+44,8+21,7+37,2+22,7</t>
  </si>
  <si>
    <t>434</t>
  </si>
  <si>
    <t>776201814</t>
  </si>
  <si>
    <t>Demontáž povlakových podlahovin volně položených podlepených páskou</t>
  </si>
  <si>
    <t>1057295302</t>
  </si>
  <si>
    <t>https://podminky.urs.cz/item/CS_URS_2025_02/776201814</t>
  </si>
  <si>
    <t>46,5</t>
  </si>
  <si>
    <t>437</t>
  </si>
  <si>
    <t>776221111</t>
  </si>
  <si>
    <t>Lepení pásů z PVC standardním lepidlem</t>
  </si>
  <si>
    <t>443103468</t>
  </si>
  <si>
    <t>Montáž podlahovin z PVC lepením standardním lepidlem z pásů</t>
  </si>
  <si>
    <t>https://podminky.urs.cz/item/CS_URS_2025_02/776221111</t>
  </si>
  <si>
    <t>438</t>
  </si>
  <si>
    <t>PVC.R01</t>
  </si>
  <si>
    <t>podlahovina PVC homogenní tl 2 mm, zátěžová třída 33, probarvená, s protiskluznou úpravou - dle výběru investora</t>
  </si>
  <si>
    <t>-740507190</t>
  </si>
  <si>
    <t>80,1*1,1 'Přepočtené koeficientem množství</t>
  </si>
  <si>
    <t>439</t>
  </si>
  <si>
    <t>998776202</t>
  </si>
  <si>
    <t>Přesun hmot procentní pro podlahy povlakové v objektech v přes 6 do 12 m</t>
  </si>
  <si>
    <t>951061402</t>
  </si>
  <si>
    <t>Přesun hmot pro podlahy povlakové stanovený procentní sazbou (%) z ceny vodorovná dopravní vzdálenost do 50 m základní v objektech výšky přes 6 do 12 m</t>
  </si>
  <si>
    <t>https://podminky.urs.cz/item/CS_URS_2025_02/998776202</t>
  </si>
  <si>
    <t>777</t>
  </si>
  <si>
    <t>Podlahy lité</t>
  </si>
  <si>
    <t>440</t>
  </si>
  <si>
    <t>777111111</t>
  </si>
  <si>
    <t>Vysátí podkladu před provedením lité podlahy</t>
  </si>
  <si>
    <t>-857589618</t>
  </si>
  <si>
    <t>Příprava podkladu před provedením litých podlah vysátí</t>
  </si>
  <si>
    <t>https://podminky.urs.cz/item/CS_URS_2025_02/777111111</t>
  </si>
  <si>
    <t>42+11+16+27,5+7,7+44,55+9,6</t>
  </si>
  <si>
    <t>441</t>
  </si>
  <si>
    <t>777111123</t>
  </si>
  <si>
    <t>Strojní broušení podkladu před provedením lité podlahy</t>
  </si>
  <si>
    <t>-1949951700</t>
  </si>
  <si>
    <t>Příprava podkladu před provedením litých podlah obroušení strojní</t>
  </si>
  <si>
    <t>https://podminky.urs.cz/item/CS_URS_2025_02/777111123</t>
  </si>
  <si>
    <t>442</t>
  </si>
  <si>
    <t>777131103</t>
  </si>
  <si>
    <t>Penetrační epoxidový nátěr podlahy na vlhký nebo nenasákavý podklad</t>
  </si>
  <si>
    <t>-1486334799</t>
  </si>
  <si>
    <t>Penetrační nátěr podlahy epoxidový na podklad vlhký nebo s nízkou nasákavostí</t>
  </si>
  <si>
    <t>https://podminky.urs.cz/item/CS_URS_2025_02/777131103</t>
  </si>
  <si>
    <t>"Včetně vytežení na sokly výšky 60-80 mm"</t>
  </si>
  <si>
    <t>"Skladba podlah PD1c, 1NP - systém dle výběru investora"</t>
  </si>
  <si>
    <t>2*(42+11+16+27,5+7,7+44,55+9,6)</t>
  </si>
  <si>
    <t>443</t>
  </si>
  <si>
    <t>777511103</t>
  </si>
  <si>
    <t>Krycí epoxidová stěrka tloušťky přes 1 do 2 mm dekorativní lité podlahy</t>
  </si>
  <si>
    <t>2066469104</t>
  </si>
  <si>
    <t>Krycí stěrka dekorativní epoxidová, tloušťky přes 1 do 2 mm</t>
  </si>
  <si>
    <t>https://podminky.urs.cz/item/CS_URS_2025_02/777511103</t>
  </si>
  <si>
    <t>444</t>
  </si>
  <si>
    <t>998777202</t>
  </si>
  <si>
    <t>Přesun hmot procentní pro podlahy lité v objektech v přes 6 do 12 m</t>
  </si>
  <si>
    <t>-1797043886</t>
  </si>
  <si>
    <t>Přesun hmot pro podlahy lité stanovený procentní sazbou (%) z ceny vodorovná dopravní vzdálenost do 50 m základní v objektech výšky přes 6 do 12 m</t>
  </si>
  <si>
    <t>https://podminky.urs.cz/item/CS_URS_2025_02/998777202</t>
  </si>
  <si>
    <t>781</t>
  </si>
  <si>
    <t>Dokončovací práce - obklady</t>
  </si>
  <si>
    <t>445</t>
  </si>
  <si>
    <t>781111011</t>
  </si>
  <si>
    <t>Ometení (oprášení) stěny při přípravě podkladu</t>
  </si>
  <si>
    <t>-1194724206</t>
  </si>
  <si>
    <t>Příprava podkladu před provedením obkladu oprášení (ometení) stěny</t>
  </si>
  <si>
    <t>https://podminky.urs.cz/item/CS_URS_2025_02/781111011</t>
  </si>
  <si>
    <t>"Keramické obklady stěn 1NP"</t>
  </si>
  <si>
    <t>2,65*(22,48+17,62+14,62)</t>
  </si>
  <si>
    <t>2,05*(11,72+15,72+12,56)</t>
  </si>
  <si>
    <t>2,2*(10,6+6,06+5,8+5,2+13,28+15,62+10,64+10,32+10,96+10,96+10,96)</t>
  </si>
  <si>
    <t>"Keramické obklady parapetů a ostění 1NP"</t>
  </si>
  <si>
    <t>0,54*(5*(2,4+3,6)+9*(2,4+1,8))</t>
  </si>
  <si>
    <t>446</t>
  </si>
  <si>
    <t>781121011</t>
  </si>
  <si>
    <t>Nátěr penetrační na stěnu</t>
  </si>
  <si>
    <t>253863832</t>
  </si>
  <si>
    <t>Příprava podkladu před provedením obkladu nátěr penetrační na stěnu</t>
  </si>
  <si>
    <t>https://podminky.urs.cz/item/CS_URS_2025_02/781121011</t>
  </si>
  <si>
    <t>447</t>
  </si>
  <si>
    <t>781131112</t>
  </si>
  <si>
    <t>Izolace pod obklad nátěrem nebo stěrkou ve dvou vrstvách</t>
  </si>
  <si>
    <t>-639029619</t>
  </si>
  <si>
    <t>Izolace stěny pod obklad izolace nátěrem nebo stěrkou ve dvou vrstvách</t>
  </si>
  <si>
    <t>https://podminky.urs.cz/item/CS_URS_2025_02/781131112</t>
  </si>
  <si>
    <t>448</t>
  </si>
  <si>
    <t>781472215</t>
  </si>
  <si>
    <t>Montáž obkladů keramických hladkých lepených cementovým flexibilním lepidlem přes 6 do 9 ks/m2</t>
  </si>
  <si>
    <t>1703975573</t>
  </si>
  <si>
    <t>Montáž keramických obkladů stěn lepených cementovým flexibilním lepidlem hladkých přes 6 do 9 ks/m2</t>
  </si>
  <si>
    <t>https://podminky.urs.cz/item/CS_URS_2025_02/781472215</t>
  </si>
  <si>
    <t>449</t>
  </si>
  <si>
    <t>59761718</t>
  </si>
  <si>
    <t>obklad keramický nemrazuvzdorný povrch hladký/matný tl do 10mm přes 6 do 9ks/m2</t>
  </si>
  <si>
    <t>1098570056</t>
  </si>
  <si>
    <t>506,5*1,15 'Přepočtené koeficientem množství</t>
  </si>
  <si>
    <t>450</t>
  </si>
  <si>
    <t>998781202</t>
  </si>
  <si>
    <t>Přesun hmot procentní pro obklady keramické v objektech v přes 6 do 12 m</t>
  </si>
  <si>
    <t>-589562797</t>
  </si>
  <si>
    <t>Přesun hmot pro obklady keramické stanovený procentní sazbou (%) z ceny vodorovná dopravní vzdálenost do 50 m základní v objektech výšky přes 6 do 12 m</t>
  </si>
  <si>
    <t>https://podminky.urs.cz/item/CS_URS_2025_02/998781202</t>
  </si>
  <si>
    <t>783</t>
  </si>
  <si>
    <t>Dokončovací práce - nátěry</t>
  </si>
  <si>
    <t>451</t>
  </si>
  <si>
    <t>783201401</t>
  </si>
  <si>
    <t>Ometení tesařských konstrukcí před provedením nátěru</t>
  </si>
  <si>
    <t>1150973574</t>
  </si>
  <si>
    <t>Příprava podkladu tesařských konstrukcí před provedením nátěru ometení</t>
  </si>
  <si>
    <t>https://podminky.urs.cz/item/CS_URS_2025_02/783201401</t>
  </si>
  <si>
    <t>452</t>
  </si>
  <si>
    <t>783244101</t>
  </si>
  <si>
    <t>Základní jednonásobný polyuretanový nátěr tesařských konstrukcí</t>
  </si>
  <si>
    <t>-725752545</t>
  </si>
  <si>
    <t>Základní nátěr tesařských konstrukcí jednonásobný polyuretanový</t>
  </si>
  <si>
    <t>https://podminky.urs.cz/item/CS_URS_2025_02/783244101</t>
  </si>
  <si>
    <t>453</t>
  </si>
  <si>
    <t>783247101</t>
  </si>
  <si>
    <t>Krycí jednonásobný polyuretanový nátěr tesařských konstrukcí</t>
  </si>
  <si>
    <t>1342235453</t>
  </si>
  <si>
    <t>Krycí nátěr tesařských konstrukcí jednonásobný polyuretanový</t>
  </si>
  <si>
    <t>https://podminky.urs.cz/item/CS_URS_2025_02/783247101</t>
  </si>
  <si>
    <t>454</t>
  </si>
  <si>
    <t>783301401</t>
  </si>
  <si>
    <t>Ometení zámečnických konstrukcí</t>
  </si>
  <si>
    <t>587337926</t>
  </si>
  <si>
    <t>Příprava podkladu zámečnických konstrukcí před provedením nátěru ometení</t>
  </si>
  <si>
    <t>https://podminky.urs.cz/item/CS_URS_2025_02/783301401</t>
  </si>
  <si>
    <t>"Nátěr tribuny, skladba podlahy PD2d"</t>
  </si>
  <si>
    <t>455</t>
  </si>
  <si>
    <t>783327101</t>
  </si>
  <si>
    <t>Krycí jednonásobný akrylátový nátěr zámečnických konstrukcí</t>
  </si>
  <si>
    <t>1591948217</t>
  </si>
  <si>
    <t>Krycí nátěr (email) zámečnických konstrukcí jednonásobný akrylátový</t>
  </si>
  <si>
    <t>https://podminky.urs.cz/item/CS_URS_2025_02/783327101</t>
  </si>
  <si>
    <t>456</t>
  </si>
  <si>
    <t>783901201.1</t>
  </si>
  <si>
    <t>Hrubé broušení dřevěných podlah před provedením nátěru</t>
  </si>
  <si>
    <t>2018332234</t>
  </si>
  <si>
    <t>1029,35</t>
  </si>
  <si>
    <t>457</t>
  </si>
  <si>
    <t>783901203.1</t>
  </si>
  <si>
    <t>Jemné broušení dřevěných podlah před provedením nátěru</t>
  </si>
  <si>
    <t>-296835817</t>
  </si>
  <si>
    <t>458</t>
  </si>
  <si>
    <t>783901403.1</t>
  </si>
  <si>
    <t>Vysátí dřevěných podlah před provedením nátěru</t>
  </si>
  <si>
    <t>1074832277</t>
  </si>
  <si>
    <t>462</t>
  </si>
  <si>
    <t>783943101</t>
  </si>
  <si>
    <t>Napouštěcí jednonásobný polyuretanový vodou ředitelný nátěr dřevěných podlah</t>
  </si>
  <si>
    <t>735394264</t>
  </si>
  <si>
    <t>463</t>
  </si>
  <si>
    <t>783948211R0</t>
  </si>
  <si>
    <t>Lakovací nátěr podlah dřevěných sportovních (protiskluzný) vícenásobný s mezibroušením lakem transparentním polyuretanovým na vodní bázi bez zápachu</t>
  </si>
  <si>
    <t>-1200601537</t>
  </si>
  <si>
    <t>Poznámka k položce:_x000d_
tři vrstvy</t>
  </si>
  <si>
    <t>464</t>
  </si>
  <si>
    <t>783998211</t>
  </si>
  <si>
    <t>Příplatek k cenám lakovacího nátěru dřevěné podlahy za vodorovné značení šířky do 50 mm</t>
  </si>
  <si>
    <t>2072717754</t>
  </si>
  <si>
    <t>60*3</t>
  </si>
  <si>
    <t>"volejbal příčný-vybíjená-červená - 5 cm"</t>
  </si>
  <si>
    <t>207</t>
  </si>
  <si>
    <t>"basketball 28 x 15 - bílá/černá - 5 cm"</t>
  </si>
  <si>
    <t>30*2</t>
  </si>
  <si>
    <t>"florbal-brankoviště"</t>
  </si>
  <si>
    <t>784</t>
  </si>
  <si>
    <t>Dokončovací práce - malby a tapety</t>
  </si>
  <si>
    <t>465</t>
  </si>
  <si>
    <t>784111001</t>
  </si>
  <si>
    <t>Oprášení (ometení ) podkladu v místnostech v do 3,80 m</t>
  </si>
  <si>
    <t>1988825081</t>
  </si>
  <si>
    <t>Oprášení (ometení) podkladu v místnostech výšky do 3,80 m</t>
  </si>
  <si>
    <t>https://podminky.urs.cz/item/CS_URS_2025_02/784111001</t>
  </si>
  <si>
    <t>"Výmalba nových a opravovaných povrchů stěn a stropů"</t>
  </si>
  <si>
    <t>936,318</t>
  </si>
  <si>
    <t>1566,878</t>
  </si>
  <si>
    <t>917,262</t>
  </si>
  <si>
    <t>"Odečet plochy akustických obkladů stropů"</t>
  </si>
  <si>
    <t>-1646,7</t>
  </si>
  <si>
    <t>466</t>
  </si>
  <si>
    <t>784121001</t>
  </si>
  <si>
    <t>Oškrabání malby v místnostech v do 3,80 m</t>
  </si>
  <si>
    <t>1455330970</t>
  </si>
  <si>
    <t>Oškrabání malby v místnostech výšky do 3,80 m</t>
  </si>
  <si>
    <t>https://podminky.urs.cz/item/CS_URS_2025_02/784121001</t>
  </si>
  <si>
    <t>"Oškřábání výmalby stěn haly sportoviště"</t>
  </si>
  <si>
    <t>(7,58-3,7)*(42+2*29,96+14,66)</t>
  </si>
  <si>
    <t>"Oškřábání výmalby stěn 2NP"</t>
  </si>
  <si>
    <t>"Oškřábání výmalby stěn 3NP"</t>
  </si>
  <si>
    <t>4,7*(2*(8,22+7,59))</t>
  </si>
  <si>
    <t>3,65*(2*(22,07+5,86))</t>
  </si>
  <si>
    <t>468</t>
  </si>
  <si>
    <t>784181101</t>
  </si>
  <si>
    <t>Základní akrylátová jednonásobná bezbarvá penetrace podkladu v místnostech v do 3,80 m</t>
  </si>
  <si>
    <t>-319424935</t>
  </si>
  <si>
    <t>Penetrace podkladu jednonásobná základní akrylátová bezbarvá v místnostech výšky do 3,80 m</t>
  </si>
  <si>
    <t>https://podminky.urs.cz/item/CS_URS_2025_02/784181101</t>
  </si>
  <si>
    <t>469</t>
  </si>
  <si>
    <t>784211101</t>
  </si>
  <si>
    <t>Dvojnásobné bílé malby ze směsí za mokra výborně oděruvzdorných v místnostech v do 3,80 m</t>
  </si>
  <si>
    <t>-73718417</t>
  </si>
  <si>
    <t>Malby z malířských směsí oděruvzdorných za mokra dvojnásobné, bílé za mokra oděruvzdorné výborně v místnostech výšky do 3,80 m</t>
  </si>
  <si>
    <t>https://podminky.urs.cz/item/CS_URS_2025_02/784211101</t>
  </si>
  <si>
    <t>790</t>
  </si>
  <si>
    <t>Ostatní konstrukce a práce</t>
  </si>
  <si>
    <t>483</t>
  </si>
  <si>
    <t>O.P.3</t>
  </si>
  <si>
    <t>Čistící zóna 3400x2550 mm, včetně veškerého příslušenství dle PD, specifikace dle výpisu ostatních prvků</t>
  </si>
  <si>
    <t>-1426463316</t>
  </si>
  <si>
    <t>484</t>
  </si>
  <si>
    <t>O.P.4</t>
  </si>
  <si>
    <t>Svislé madlo pro umyvadlo ZTP, včetně veškerého příslušenství dle PD, specifikace dle výpisu ostatních prvků</t>
  </si>
  <si>
    <t>640082847</t>
  </si>
  <si>
    <t>485</t>
  </si>
  <si>
    <t>O.P.5</t>
  </si>
  <si>
    <t>Nástěnné pevné madlo pro WC a sprchu ZTP, včetně veškerého příslušenství dle PD, specifikace dle výpisu ostatních prvků</t>
  </si>
  <si>
    <t>-1871002331</t>
  </si>
  <si>
    <t>486</t>
  </si>
  <si>
    <t>O.P.6</t>
  </si>
  <si>
    <t>Sklopné madlo pro WC a sprchu ZTP, včetně veškerého příslušenství dle PD, specifikace dle výpisu ostatních prvků</t>
  </si>
  <si>
    <t>174130042</t>
  </si>
  <si>
    <t>487</t>
  </si>
  <si>
    <t>O.P.7</t>
  </si>
  <si>
    <t>Sklopné sedátko do sprchy ZTP, včetně veškerého příslušenství dle PD, specifikace dle výpisu ostatních prvků</t>
  </si>
  <si>
    <t>1745384779</t>
  </si>
  <si>
    <t>488</t>
  </si>
  <si>
    <t>O.P.8</t>
  </si>
  <si>
    <t>Výklopné zrcadlo nad ZTP umyvadlo, včetně veškerého příslušenství dle PD, specifikace dle výpisu ostatních prvků</t>
  </si>
  <si>
    <t>-433842373</t>
  </si>
  <si>
    <t>494</t>
  </si>
  <si>
    <t>O.P.14</t>
  </si>
  <si>
    <t>Přenosný hasící přístroj PHP 21A včetně držáku na stěnu, včetně veškerého příslušenství dle PD, specifikace dle výpisu ostatních prvků</t>
  </si>
  <si>
    <t>1351753748</t>
  </si>
  <si>
    <t>495</t>
  </si>
  <si>
    <t>O.P.15</t>
  </si>
  <si>
    <t>Přenosný hasící přístroj PHP CO2 min 55B, včetně držáku na stěnu, včetně veškerého příslušenství dle PD, specifikace dle výpisu ostatních prvků</t>
  </si>
  <si>
    <t>-1323642410</t>
  </si>
  <si>
    <t>496</t>
  </si>
  <si>
    <t>O.P.16</t>
  </si>
  <si>
    <t>Dilatační lišta pro dlažby, včetně veškerého příslušenství dle PD, specifikace dle výpisu ostatních prvků</t>
  </si>
  <si>
    <t>418621675</t>
  </si>
  <si>
    <t>497</t>
  </si>
  <si>
    <t>O.P.17</t>
  </si>
  <si>
    <t>184586717</t>
  </si>
  <si>
    <t>498</t>
  </si>
  <si>
    <t>O.P.18</t>
  </si>
  <si>
    <t>Přechodová lišta dlažba/epoxidová stěrka, včetně veškerého příslušenství dle PD, specifikace dle výpisu ostatních prvků</t>
  </si>
  <si>
    <t>1297622125</t>
  </si>
  <si>
    <t>499</t>
  </si>
  <si>
    <t>O.P.19</t>
  </si>
  <si>
    <t>Přechodová lišta homogenní PVC/epoxidová stěrka, včetně veškerého příslušenství dle PD, specifikace dle výpisu ostatních prvků</t>
  </si>
  <si>
    <t>-149449272</t>
  </si>
  <si>
    <t>500</t>
  </si>
  <si>
    <t>O.P.20</t>
  </si>
  <si>
    <t>Přechodová lišta skládaná gumová podlaha/epoxidová stěrka, včetně veškerého příslušenství dle PD, specifikace dle výpisu ostatních prvků</t>
  </si>
  <si>
    <t>1313191404</t>
  </si>
  <si>
    <t>504</t>
  </si>
  <si>
    <t>O.P.24</t>
  </si>
  <si>
    <t>Ocelová skříň HUP 600x600x900 mm ocelová uzamykatelná, včetně veškerého příslušenství dle PD, specifikace dle výpisu ostatních prvků</t>
  </si>
  <si>
    <t>1525951121</t>
  </si>
  <si>
    <t>505</t>
  </si>
  <si>
    <t>O.P.25</t>
  </si>
  <si>
    <t>Čistící zóna 3400x2850 mm, včetně veškerého příslušenství dle PD, specifikace dle výpisu ostatních prvků</t>
  </si>
  <si>
    <t>1852457705</t>
  </si>
  <si>
    <t>506</t>
  </si>
  <si>
    <t>O.P.26</t>
  </si>
  <si>
    <t>Větrací mřížka hliníková 200x760 mm, včetně veškerého příslušenství dle PD, specifikace dle výpisu ostatních prvků</t>
  </si>
  <si>
    <t>-1749458832</t>
  </si>
  <si>
    <t>507</t>
  </si>
  <si>
    <t>O.P.27</t>
  </si>
  <si>
    <t>Závěs do převlékací kabiny 1500x3000 mm, včetně veškerého příslušenství dle PD, specifikace dle výpisu ostatních prvků</t>
  </si>
  <si>
    <t>1746833400</t>
  </si>
  <si>
    <t>509</t>
  </si>
  <si>
    <t>O.P.29</t>
  </si>
  <si>
    <t>Ochranné polstrování ocelových sloupů, včetně veškerého příslušenství dle PD, specifikace dle výpisu ostatních prvků</t>
  </si>
  <si>
    <t>1854315757</t>
  </si>
  <si>
    <t>D.1.2.1.a - Zdravotně technické instalace 1NP</t>
  </si>
  <si>
    <t>D1 - Zemní práce</t>
  </si>
  <si>
    <t>D2 - Vodorovné konstrukce</t>
  </si>
  <si>
    <t>D3 - Komunikace</t>
  </si>
  <si>
    <t>D4 - Upravy povrchů vnitřní</t>
  </si>
  <si>
    <t>D5 - Podlahy a podlahové konstrukce</t>
  </si>
  <si>
    <t>D6 - Ostatní konstrukce na trubním vedení</t>
  </si>
  <si>
    <t>D7 - Bourání konstrukcí</t>
  </si>
  <si>
    <t>D8 - Prorážení otvorů</t>
  </si>
  <si>
    <t>D9 - Staveništní přesun hmot</t>
  </si>
  <si>
    <t>D10 - Vnitřní kanalizace</t>
  </si>
  <si>
    <t>D11 - Vnitřní vodovod</t>
  </si>
  <si>
    <t>D12 - Strojní vybavení</t>
  </si>
  <si>
    <t>D13 - Zařizovací předměty</t>
  </si>
  <si>
    <t>D14 - Instalační prefabrikáty</t>
  </si>
  <si>
    <t>D15 - Přesuny suti a vybouraných hmot</t>
  </si>
  <si>
    <t>Zemní práce</t>
  </si>
  <si>
    <t>Pol29</t>
  </si>
  <si>
    <t>Hloubení rýh š.do 200 cm hor.3 do 100 m3,STROJNĚ</t>
  </si>
  <si>
    <t>Pol30</t>
  </si>
  <si>
    <t>Přípl.za lepivost,hloubení rýh 200cm,hor.3,STROJNĚ</t>
  </si>
  <si>
    <t>Pol31</t>
  </si>
  <si>
    <t>Rozebrání dlažeb z betonových dlaždic na sucho</t>
  </si>
  <si>
    <t>20*1,5</t>
  </si>
  <si>
    <t>Pol32</t>
  </si>
  <si>
    <t>Odstranění podkladu pl. 200 m2,kam.těžené tl.30 cm</t>
  </si>
  <si>
    <t>5</t>
  </si>
  <si>
    <t>Pol33</t>
  </si>
  <si>
    <t>Ruční výkop jam, rýh a šachet v hornině tř. 3</t>
  </si>
  <si>
    <t>10</t>
  </si>
  <si>
    <t>Pol34</t>
  </si>
  <si>
    <t>Vykopávka v uzavřených prostorách v hor.1-4</t>
  </si>
  <si>
    <t>7</t>
  </si>
  <si>
    <t>Pol35</t>
  </si>
  <si>
    <t>Svislé přemístění výkopku z hor.1-4 do 2,5 m</t>
  </si>
  <si>
    <t>14</t>
  </si>
  <si>
    <t>Pol36</t>
  </si>
  <si>
    <t>Vodorovné přemístění výkopku z hor.1-4 do 50 m</t>
  </si>
  <si>
    <t>46,8-23,4</t>
  </si>
  <si>
    <t>Pol37</t>
  </si>
  <si>
    <t>Vodorovné přemístění výkopku z hor.1-4 do 10000 m</t>
  </si>
  <si>
    <t>18</t>
  </si>
  <si>
    <t>76,8+46,8-51,2-23,4</t>
  </si>
  <si>
    <t>Pol38</t>
  </si>
  <si>
    <t>Nakládání výkopku z hor.1-4 v množství do 100 m3</t>
  </si>
  <si>
    <t>11</t>
  </si>
  <si>
    <t>Pol39</t>
  </si>
  <si>
    <t>Zásyp jam, rýh, šachet se zhutněním</t>
  </si>
  <si>
    <t>76,8-(64*0,5*0,8)</t>
  </si>
  <si>
    <t>Pol40</t>
  </si>
  <si>
    <t>Zásyp jam,rýh strojně v zástavbě</t>
  </si>
  <si>
    <t>46,8-0,6*0,5*78</t>
  </si>
  <si>
    <t>13</t>
  </si>
  <si>
    <t>Pol41</t>
  </si>
  <si>
    <t>Obsyp potrubí bez prohození sypaniny</t>
  </si>
  <si>
    <t>26</t>
  </si>
  <si>
    <t>Pol42</t>
  </si>
  <si>
    <t>Poplatek za skládku</t>
  </si>
  <si>
    <t>28</t>
  </si>
  <si>
    <t>49*1,8</t>
  </si>
  <si>
    <t>15</t>
  </si>
  <si>
    <t>Pol43</t>
  </si>
  <si>
    <t xml:space="preserve">Kamenivo drcené frakce  0/4</t>
  </si>
  <si>
    <t>T</t>
  </si>
  <si>
    <t>30</t>
  </si>
  <si>
    <t>39,2*2</t>
  </si>
  <si>
    <t>Vodorovné konstrukce</t>
  </si>
  <si>
    <t>Pol44</t>
  </si>
  <si>
    <t>Lože pod potrubí z kameniva těženého 0 - 4 mm</t>
  </si>
  <si>
    <t>0,6*0,1*(33+45)+0,8*0,1*(35+29)</t>
  </si>
  <si>
    <t>Komunikace</t>
  </si>
  <si>
    <t>17</t>
  </si>
  <si>
    <t>Pol45</t>
  </si>
  <si>
    <t>Vyspravení podkladu po překopech štěrkopískem</t>
  </si>
  <si>
    <t>34</t>
  </si>
  <si>
    <t>Pol46</t>
  </si>
  <si>
    <t>Kladení dlaždic kom.pro pěší, lože z kameniva těž.</t>
  </si>
  <si>
    <t>36</t>
  </si>
  <si>
    <t>Pol47</t>
  </si>
  <si>
    <t xml:space="preserve">Žlab odvodňovací  N100 dl. 1000 mm typ 3, šířka 130 mm, spád 140-145 mm</t>
  </si>
  <si>
    <t>38</t>
  </si>
  <si>
    <t>Pol48</t>
  </si>
  <si>
    <t xml:space="preserve">Žlabová vpust,  N 100 dl. 500 mm</t>
  </si>
  <si>
    <t>40</t>
  </si>
  <si>
    <t>Pol49</t>
  </si>
  <si>
    <t>Čelo žlabu N 100 výtokové DN 100</t>
  </si>
  <si>
    <t>42</t>
  </si>
  <si>
    <t>Pol50</t>
  </si>
  <si>
    <t xml:space="preserve">Krycí rošt  N100 zatížení C 250 dl.500 mm můstkový, grafitová tvárná litina</t>
  </si>
  <si>
    <t>44</t>
  </si>
  <si>
    <t>Upravy povrchů vnitřní</t>
  </si>
  <si>
    <t>Pol51</t>
  </si>
  <si>
    <t>Omítka malých ploch vnitřních stěn do 1 m2</t>
  </si>
  <si>
    <t>46</t>
  </si>
  <si>
    <t>Pol52</t>
  </si>
  <si>
    <t>Hrubá výplň rýh ve stěnách do 7x7 cm maltou ze SMS</t>
  </si>
  <si>
    <t>48</t>
  </si>
  <si>
    <t>25</t>
  </si>
  <si>
    <t>Pol53</t>
  </si>
  <si>
    <t>Hrubá výplň rýh ve stěnách do 15x15cm maltou z SMS</t>
  </si>
  <si>
    <t>50</t>
  </si>
  <si>
    <t>Pol54</t>
  </si>
  <si>
    <t>Omítka rýh stěn MV o šířce do 15 cm, hladká</t>
  </si>
  <si>
    <t>52</t>
  </si>
  <si>
    <t>55*0,15</t>
  </si>
  <si>
    <t>Podlahy a podlahové konstrukce</t>
  </si>
  <si>
    <t>27</t>
  </si>
  <si>
    <t>Pol55</t>
  </si>
  <si>
    <t>Doplnění rýh betonem v dosavadních mazaninách</t>
  </si>
  <si>
    <t>54</t>
  </si>
  <si>
    <t>0,6*78*0,2</t>
  </si>
  <si>
    <t>Ostatní konstrukce na trubním vedení</t>
  </si>
  <si>
    <t>Pol56</t>
  </si>
  <si>
    <t>Napojení přípojky na stáv. kanalizaci</t>
  </si>
  <si>
    <t>ks</t>
  </si>
  <si>
    <t>56</t>
  </si>
  <si>
    <t>Bourání konstrukcí</t>
  </si>
  <si>
    <t>29</t>
  </si>
  <si>
    <t>Pol57</t>
  </si>
  <si>
    <t>Bourání podlah betonových -30cm</t>
  </si>
  <si>
    <t>58</t>
  </si>
  <si>
    <t>0,6*78</t>
  </si>
  <si>
    <t>Pol58</t>
  </si>
  <si>
    <t>Zafoukání stávající kanal popílkocem. do DN 200</t>
  </si>
  <si>
    <t>60</t>
  </si>
  <si>
    <t>31</t>
  </si>
  <si>
    <t>Pol59</t>
  </si>
  <si>
    <t>Vybourání kanalizačního potrubí DN do 100 mm</t>
  </si>
  <si>
    <t>62</t>
  </si>
  <si>
    <t>Pol60</t>
  </si>
  <si>
    <t>Vybourání kanalizačního potrubí DN do 200 mm</t>
  </si>
  <si>
    <t>64</t>
  </si>
  <si>
    <t>Prorážení otvorů</t>
  </si>
  <si>
    <t>33</t>
  </si>
  <si>
    <t>Pol61</t>
  </si>
  <si>
    <t>Vrtání jádrové do ŽB do D 60 mm</t>
  </si>
  <si>
    <t>66</t>
  </si>
  <si>
    <t>0,5*12</t>
  </si>
  <si>
    <t>Pol62</t>
  </si>
  <si>
    <t>Vrtání jádrové do ŽB do D 200 mm</t>
  </si>
  <si>
    <t>68</t>
  </si>
  <si>
    <t>0,5*8</t>
  </si>
  <si>
    <t>35</t>
  </si>
  <si>
    <t>Pol63</t>
  </si>
  <si>
    <t>Vysekání rýh ve zdi cihelné 7 x 7 cm</t>
  </si>
  <si>
    <t>70</t>
  </si>
  <si>
    <t>Pol64</t>
  </si>
  <si>
    <t>Vysekání rýh ve zdi cihelné 10 x 15 cm</t>
  </si>
  <si>
    <t>72</t>
  </si>
  <si>
    <t>Staveništní přesun hmot</t>
  </si>
  <si>
    <t>37</t>
  </si>
  <si>
    <t>Pol65</t>
  </si>
  <si>
    <t>Přesun hmot pro opravy a údržbu do výšky 25 m</t>
  </si>
  <si>
    <t>74</t>
  </si>
  <si>
    <t>D10</t>
  </si>
  <si>
    <t>Vnitřní kanalizace</t>
  </si>
  <si>
    <t>Pol66</t>
  </si>
  <si>
    <t>Kamerová zkouška potrubí DN 200,150</t>
  </si>
  <si>
    <t>76</t>
  </si>
  <si>
    <t>39</t>
  </si>
  <si>
    <t>Pol67</t>
  </si>
  <si>
    <t>Oprava - propojení dosavadního potrubí DN 200</t>
  </si>
  <si>
    <t>78</t>
  </si>
  <si>
    <t>Pol68</t>
  </si>
  <si>
    <t>Potrubí kam propojení DN 200</t>
  </si>
  <si>
    <t>80</t>
  </si>
  <si>
    <t>41</t>
  </si>
  <si>
    <t>Pol69</t>
  </si>
  <si>
    <t>Potr liti bezhrdl odp DN125 CV spoj</t>
  </si>
  <si>
    <t>82</t>
  </si>
  <si>
    <t>10*1,5</t>
  </si>
  <si>
    <t>Pol70</t>
  </si>
  <si>
    <t>Oprava-vsazení odbočky, potrubí PVC</t>
  </si>
  <si>
    <t>43</t>
  </si>
  <si>
    <t>Pol71</t>
  </si>
  <si>
    <t>Oprava - propojení dosavadního potrubí PVC DN 75</t>
  </si>
  <si>
    <t>Pol72</t>
  </si>
  <si>
    <t>Oprava - propojení dosavadního potrubí PVC DN 110</t>
  </si>
  <si>
    <t>88</t>
  </si>
  <si>
    <t>45</t>
  </si>
  <si>
    <t>Pol73</t>
  </si>
  <si>
    <t>Oprava potrubí z PVC, krácení trub DN 75</t>
  </si>
  <si>
    <t>90</t>
  </si>
  <si>
    <t>Pol74</t>
  </si>
  <si>
    <t>Oprava potrubí z PVC, krácení trub DN 110</t>
  </si>
  <si>
    <t>92</t>
  </si>
  <si>
    <t>47</t>
  </si>
  <si>
    <t>Pol75</t>
  </si>
  <si>
    <t>Demontáž potrubí z PVC do DN 114</t>
  </si>
  <si>
    <t>94</t>
  </si>
  <si>
    <t>Pol76</t>
  </si>
  <si>
    <t>Potrubí HT připojovací DN 40 x 1,8 mm</t>
  </si>
  <si>
    <t>96</t>
  </si>
  <si>
    <t>49</t>
  </si>
  <si>
    <t>Pol77</t>
  </si>
  <si>
    <t>Potrubí HT připojovací DN 50 x 1,8 mm</t>
  </si>
  <si>
    <t>98</t>
  </si>
  <si>
    <t>Pol78</t>
  </si>
  <si>
    <t>Potrubí HT připojovací DN 100 x 2,7 mm</t>
  </si>
  <si>
    <t>100</t>
  </si>
  <si>
    <t>51</t>
  </si>
  <si>
    <t>Pol79</t>
  </si>
  <si>
    <t>Potrubí HT odpadní svislé DN 70 x 1,9 mm</t>
  </si>
  <si>
    <t>102</t>
  </si>
  <si>
    <t>Pol80</t>
  </si>
  <si>
    <t>Potrubí HT odpadní svislé DN 100 x 2,7 mm</t>
  </si>
  <si>
    <t>104</t>
  </si>
  <si>
    <t>53</t>
  </si>
  <si>
    <t>Pol81</t>
  </si>
  <si>
    <t>Potrubí svodné (ležaté) v zemi DN 100 x 3,2 mm</t>
  </si>
  <si>
    <t>106</t>
  </si>
  <si>
    <t>Pol82</t>
  </si>
  <si>
    <t>Potrubí svodné (ležaté) v zemi DN 125 x 3,2 mm</t>
  </si>
  <si>
    <t>108</t>
  </si>
  <si>
    <t>55</t>
  </si>
  <si>
    <t>Pol83</t>
  </si>
  <si>
    <t>Potrubí svodné (ležaté) v zemi DN 150 x 4,0 mm</t>
  </si>
  <si>
    <t>110</t>
  </si>
  <si>
    <t>Pol84</t>
  </si>
  <si>
    <t>Potrubí KG dešťové (svislé) DN 125 x 3,2 mm</t>
  </si>
  <si>
    <t>112</t>
  </si>
  <si>
    <t>57</t>
  </si>
  <si>
    <t>Pol85</t>
  </si>
  <si>
    <t>Vyvedení odpadních výpustek D 40 x 1,8</t>
  </si>
  <si>
    <t>Pol86</t>
  </si>
  <si>
    <t>Vyvedení odpadních výpustek D 50 x 1,8</t>
  </si>
  <si>
    <t>59</t>
  </si>
  <si>
    <t>Pol87</t>
  </si>
  <si>
    <t>Vyvedení odpadních výpustek D 110 x 2,3</t>
  </si>
  <si>
    <t>118</t>
  </si>
  <si>
    <t>Pol88</t>
  </si>
  <si>
    <t>Vpust podl DN 50/75/100 záp uz</t>
  </si>
  <si>
    <t>120</t>
  </si>
  <si>
    <t>61</t>
  </si>
  <si>
    <t>Pol89</t>
  </si>
  <si>
    <t xml:space="preserve">Vpusť podlahová  d 110 mm</t>
  </si>
  <si>
    <t>122</t>
  </si>
  <si>
    <t>Pol90</t>
  </si>
  <si>
    <t>Žlab odtok.,do prostoru,pro dlažbu,dl.1000mm nerez rošt, odtok DN 100</t>
  </si>
  <si>
    <t>124</t>
  </si>
  <si>
    <t>63</t>
  </si>
  <si>
    <t>Pol91</t>
  </si>
  <si>
    <t>Žlab odtok.,univerzál. pro dlažbu,dl. 800mm</t>
  </si>
  <si>
    <t>126</t>
  </si>
  <si>
    <t>Pol92</t>
  </si>
  <si>
    <t>Žlab odtok.,univerzál. pro dlažbu,dl. 900mm</t>
  </si>
  <si>
    <t>128</t>
  </si>
  <si>
    <t>65</t>
  </si>
  <si>
    <t>Pol93</t>
  </si>
  <si>
    <t>Souprava izolační tarkett pro podlahové vpusti s izolační fólií EPDM</t>
  </si>
  <si>
    <t>130</t>
  </si>
  <si>
    <t>Pol94</t>
  </si>
  <si>
    <t>Zápachová uzávěrka pisoár DN 32</t>
  </si>
  <si>
    <t>132</t>
  </si>
  <si>
    <t>67</t>
  </si>
  <si>
    <t>Pol95</t>
  </si>
  <si>
    <t>Zápachová uzávěrka umyvadlo DN 32</t>
  </si>
  <si>
    <t>134</t>
  </si>
  <si>
    <t>Pol96</t>
  </si>
  <si>
    <t>Zápachová uzávěrka kondenzát HL 138</t>
  </si>
  <si>
    <t>69</t>
  </si>
  <si>
    <t>Pol97</t>
  </si>
  <si>
    <t>Lapač střešních splavenin litinový DN 100</t>
  </si>
  <si>
    <t>Pol98</t>
  </si>
  <si>
    <t>Lapač střešních splavenin litinový DN 125</t>
  </si>
  <si>
    <t>71</t>
  </si>
  <si>
    <t>Pol99</t>
  </si>
  <si>
    <t>Hlavice ventilační přivětrávací HL900 přivzdušňovací ventil HL900, DN 50/70/100</t>
  </si>
  <si>
    <t>142</t>
  </si>
  <si>
    <t>Pol100</t>
  </si>
  <si>
    <t>Zkouška těsnosti kanalizace kouřem DN 300</t>
  </si>
  <si>
    <t>35+29+33+45+5+18+16+4+7+8+20</t>
  </si>
  <si>
    <t>73</t>
  </si>
  <si>
    <t>Pol101</t>
  </si>
  <si>
    <t>Pročištění ležatých svodů do DN 300</t>
  </si>
  <si>
    <t>146</t>
  </si>
  <si>
    <t>Pol102</t>
  </si>
  <si>
    <t>Přesun hmot pro vnitřní kanalizaci, výšky do 6 m</t>
  </si>
  <si>
    <t>75</t>
  </si>
  <si>
    <t>Pol103</t>
  </si>
  <si>
    <t>Zednické výpomoci</t>
  </si>
  <si>
    <t>h</t>
  </si>
  <si>
    <t>D11</t>
  </si>
  <si>
    <t>Vnitřní vodovod</t>
  </si>
  <si>
    <t>Pol104</t>
  </si>
  <si>
    <t>Potrubí plastové PP-R Instaplast, bez zednických výpomocí, D 16 x 2,8 mm, PN 16</t>
  </si>
  <si>
    <t>77</t>
  </si>
  <si>
    <t>Pol105</t>
  </si>
  <si>
    <t>Potrubí plastové PP-R Ekoplastik, bez zednických výpomocí, D 20 x 3,4 mm, PN 20</t>
  </si>
  <si>
    <t>154</t>
  </si>
  <si>
    <t>Pol106</t>
  </si>
  <si>
    <t>Potrubí plastové PP-R Ekoplastik, bez zednických výpomocí, D 25 x 4,2 mm, PN 20</t>
  </si>
  <si>
    <t>156</t>
  </si>
  <si>
    <t>79</t>
  </si>
  <si>
    <t>Pol107</t>
  </si>
  <si>
    <t>Potrubí plastové PP-R Ekoplastik, bez zednických výpomocí, D 32 x 5,4 mm, PN 20</t>
  </si>
  <si>
    <t>158</t>
  </si>
  <si>
    <t>Pol108</t>
  </si>
  <si>
    <t>Potrubí plastové PP-R Ekoplastik, bez zednických výpomocí, D 40 x 6,7 mm, PN 20</t>
  </si>
  <si>
    <t>160</t>
  </si>
  <si>
    <t>81</t>
  </si>
  <si>
    <t>Pol109</t>
  </si>
  <si>
    <t>Potrubí plastové PP-R Ekoplastik, bez zednických výpomocí, D 50 x 8,3 mm, PN 20</t>
  </si>
  <si>
    <t>162</t>
  </si>
  <si>
    <t>Pol110</t>
  </si>
  <si>
    <t>Smyčka kompenzační z PP-R Instaplast, D 20 x 3,4 mm, PN 20</t>
  </si>
  <si>
    <t>164</t>
  </si>
  <si>
    <t>Pol111</t>
  </si>
  <si>
    <t>Smyčka kompenzační z PP-R Instaplast, D 25 x 4,2 mm, PN 20</t>
  </si>
  <si>
    <t>166</t>
  </si>
  <si>
    <t>Pol112</t>
  </si>
  <si>
    <t>Smyčka kompenzační z PP-R Instaplast, D 32 x 5,4 mm, PN 20</t>
  </si>
  <si>
    <t>168</t>
  </si>
  <si>
    <t>Pol113</t>
  </si>
  <si>
    <t>Smyčka kompenzační z PP-R Instaplast, D 40 x 6,7 mm, PN 20</t>
  </si>
  <si>
    <t>170</t>
  </si>
  <si>
    <t>Pol114</t>
  </si>
  <si>
    <t>Potrubí z trub.závit.pozink.svařovan. 11343,DN 25</t>
  </si>
  <si>
    <t>172</t>
  </si>
  <si>
    <t>87</t>
  </si>
  <si>
    <t>Pol115</t>
  </si>
  <si>
    <t>Potrubí z trub.závit.pozink.svařovan. 11343,DN 32</t>
  </si>
  <si>
    <t>Pol116</t>
  </si>
  <si>
    <t>Potrubí z trub.závit.pozink.svařovan. 11343,DN 40</t>
  </si>
  <si>
    <t>176</t>
  </si>
  <si>
    <t>89</t>
  </si>
  <si>
    <t>Pol117</t>
  </si>
  <si>
    <t>Demontáž potrubí ocelových závitových DN 40</t>
  </si>
  <si>
    <t>178</t>
  </si>
  <si>
    <t>Pol118</t>
  </si>
  <si>
    <t>Oprava-přeřezání ocelové trubky DN 50</t>
  </si>
  <si>
    <t>91</t>
  </si>
  <si>
    <t>Pol119</t>
  </si>
  <si>
    <t>Vsaz odboč záv potr svěr spojka 65</t>
  </si>
  <si>
    <t>Pol120</t>
  </si>
  <si>
    <t>Oprava-propojení dosavadního potrubí závit. DN 50</t>
  </si>
  <si>
    <t>93</t>
  </si>
  <si>
    <t>Pol121</t>
  </si>
  <si>
    <t>Demontáž rozvodů vody z plastů do D 63</t>
  </si>
  <si>
    <t>Pol122</t>
  </si>
  <si>
    <t>Oprava potrubí z PE trubek,vsazení odbočky DN 63</t>
  </si>
  <si>
    <t>188</t>
  </si>
  <si>
    <t>95</t>
  </si>
  <si>
    <t>Pol123</t>
  </si>
  <si>
    <t xml:space="preserve">Odříznutí plastové trubky  DN 20</t>
  </si>
  <si>
    <t>Pol124</t>
  </si>
  <si>
    <t xml:space="preserve">Odříznutí plastové trubky  DN 25</t>
  </si>
  <si>
    <t>192</t>
  </si>
  <si>
    <t>97</t>
  </si>
  <si>
    <t>Pol125</t>
  </si>
  <si>
    <t xml:space="preserve">Izolace návleková  tl. stěny 9 mm vnitřní průměr 22 mm</t>
  </si>
  <si>
    <t>194</t>
  </si>
  <si>
    <t>Pol126</t>
  </si>
  <si>
    <t xml:space="preserve">Izolace návleková  tl. stěny 9 mm vnitřní průměr 25 mm</t>
  </si>
  <si>
    <t>196</t>
  </si>
  <si>
    <t>99</t>
  </si>
  <si>
    <t>Pol127</t>
  </si>
  <si>
    <t xml:space="preserve">Izolace návleková  tl. stěny 9 mm vnitřní průměr 32 mm</t>
  </si>
  <si>
    <t>198</t>
  </si>
  <si>
    <t>Pol128</t>
  </si>
  <si>
    <t xml:space="preserve">Izolace návleková  tl. stěny 9 mm vnitřní průměr 42 mm</t>
  </si>
  <si>
    <t>200</t>
  </si>
  <si>
    <t>101</t>
  </si>
  <si>
    <t>Pol129</t>
  </si>
  <si>
    <t xml:space="preserve">Izolace návleková  tl. stěny 9 mm vnitřní průměr 52 mm</t>
  </si>
  <si>
    <t>202</t>
  </si>
  <si>
    <t>Pol130</t>
  </si>
  <si>
    <t xml:space="preserve">Izolace návleková  tl. stěny 20 mm vnitřní průměr 18 mm</t>
  </si>
  <si>
    <t>204</t>
  </si>
  <si>
    <t>103</t>
  </si>
  <si>
    <t>Pol131</t>
  </si>
  <si>
    <t>Izolace návleková O tl. stěny 20 mm vnitřní průměr 22 mm</t>
  </si>
  <si>
    <t>206</t>
  </si>
  <si>
    <t>Pol132</t>
  </si>
  <si>
    <t xml:space="preserve">Iizolace návleková   tl. stěny 25 mm vnitřní průměr 25 mm</t>
  </si>
  <si>
    <t>208</t>
  </si>
  <si>
    <t>105</t>
  </si>
  <si>
    <t>Pol133</t>
  </si>
  <si>
    <t xml:space="preserve">Iizolace návleková   tl. stěny 25 mm vnitřní průměr 32 mm</t>
  </si>
  <si>
    <t>210</t>
  </si>
  <si>
    <t>Pol134</t>
  </si>
  <si>
    <t xml:space="preserve">Iizolace návleková   tl. stěny 25 mm vnitřní průměr 42 mm</t>
  </si>
  <si>
    <t>212</t>
  </si>
  <si>
    <t>107</t>
  </si>
  <si>
    <t>Pol135</t>
  </si>
  <si>
    <t xml:space="preserve">Iizolace návleková   tl. stěny 25 mm vnitřní průměr 52 mm</t>
  </si>
  <si>
    <t>214</t>
  </si>
  <si>
    <t>Pol136</t>
  </si>
  <si>
    <t>Přípojky vodovodní pro pevné připojení DN 32</t>
  </si>
  <si>
    <t>216</t>
  </si>
  <si>
    <t>109</t>
  </si>
  <si>
    <t>Pol137</t>
  </si>
  <si>
    <t>Přípojky vodovodní pro pevné připojení DN 50</t>
  </si>
  <si>
    <t>218</t>
  </si>
  <si>
    <t>Pol138</t>
  </si>
  <si>
    <t>Vyvedení a upevnění výpustek DN 20</t>
  </si>
  <si>
    <t>220</t>
  </si>
  <si>
    <t>111</t>
  </si>
  <si>
    <t>Pol139</t>
  </si>
  <si>
    <t>Hadice sanitární flexibilní, DN 15, délka 0,5 m</t>
  </si>
  <si>
    <t>222</t>
  </si>
  <si>
    <t>Pol140</t>
  </si>
  <si>
    <t>Nástěnka pro výtokový ventil G 1/2</t>
  </si>
  <si>
    <t>224</t>
  </si>
  <si>
    <t>Pol141</t>
  </si>
  <si>
    <t>Nástěnka K 247, pro výtokový ventil G 3/4</t>
  </si>
  <si>
    <t>226</t>
  </si>
  <si>
    <t>Pol142</t>
  </si>
  <si>
    <t>Nástěnka K 247, pro baterii G 1/2</t>
  </si>
  <si>
    <t>pár</t>
  </si>
  <si>
    <t>228</t>
  </si>
  <si>
    <t>Pol143</t>
  </si>
  <si>
    <t>Demontáž armatur se závitem a šroubením G 3/4</t>
  </si>
  <si>
    <t>230</t>
  </si>
  <si>
    <t>Pol144</t>
  </si>
  <si>
    <t>Ventil výtokový G 1/2 1závit</t>
  </si>
  <si>
    <t>232</t>
  </si>
  <si>
    <t>Pol145</t>
  </si>
  <si>
    <t>Ventil výtokový G 3/4 1závit</t>
  </si>
  <si>
    <t>234</t>
  </si>
  <si>
    <t>Pol146</t>
  </si>
  <si>
    <t xml:space="preserve">Kohout kulový, vnitř.-vnitř.z.  DN 20</t>
  </si>
  <si>
    <t>236</t>
  </si>
  <si>
    <t>119</t>
  </si>
  <si>
    <t>Pol147</t>
  </si>
  <si>
    <t xml:space="preserve">Kohout kulový, vnitř.-vnitř.z.  DN 25</t>
  </si>
  <si>
    <t>238</t>
  </si>
  <si>
    <t>Pol148</t>
  </si>
  <si>
    <t>Kohout kulový, vnitř.-vnitř.z. DN 50</t>
  </si>
  <si>
    <t>240</t>
  </si>
  <si>
    <t>121</t>
  </si>
  <si>
    <t>Pol149</t>
  </si>
  <si>
    <t>Kohout kulový,vnitřní-1 DN 15</t>
  </si>
  <si>
    <t>242</t>
  </si>
  <si>
    <t>Pol150</t>
  </si>
  <si>
    <t>Kohout kulový,vnitřní- DN 32</t>
  </si>
  <si>
    <t>244</t>
  </si>
  <si>
    <t>123</t>
  </si>
  <si>
    <t>Pol151</t>
  </si>
  <si>
    <t>Kohout kulový, DN 40</t>
  </si>
  <si>
    <t>246</t>
  </si>
  <si>
    <t>Pol152</t>
  </si>
  <si>
    <t xml:space="preserve">Ventil zpětný  DN 25</t>
  </si>
  <si>
    <t>248</t>
  </si>
  <si>
    <t>125</t>
  </si>
  <si>
    <t>Pol153</t>
  </si>
  <si>
    <t>Ventil zpětný DN 40</t>
  </si>
  <si>
    <t>250</t>
  </si>
  <si>
    <t>Pol154</t>
  </si>
  <si>
    <t xml:space="preserve">Ventil zpětný  DN 50</t>
  </si>
  <si>
    <t>252</t>
  </si>
  <si>
    <t>127</t>
  </si>
  <si>
    <t>Pol155</t>
  </si>
  <si>
    <t>Kohout kulový,DN 25</t>
  </si>
  <si>
    <t>254</t>
  </si>
  <si>
    <t>Pol156</t>
  </si>
  <si>
    <t>Hydrantový systém, box s plnými dveřmi průměr 25/30, stálotvará hadice</t>
  </si>
  <si>
    <t>256</t>
  </si>
  <si>
    <t>129</t>
  </si>
  <si>
    <t>Pol157</t>
  </si>
  <si>
    <t>Zkouška tlaku potrubí závitového DN 50</t>
  </si>
  <si>
    <t>258</t>
  </si>
  <si>
    <t>14+40+14+120+130+59+28+62+36</t>
  </si>
  <si>
    <t>Pol158</t>
  </si>
  <si>
    <t>Proplach a dezinfekce vodovod.potrubí DN 80</t>
  </si>
  <si>
    <t>131</t>
  </si>
  <si>
    <t>Pol159</t>
  </si>
  <si>
    <t>Žlaby pro vodovodní potrubí DN 20,25,32,40</t>
  </si>
  <si>
    <t>Pol160</t>
  </si>
  <si>
    <t>Přesun hmot pro vnitřní vodovod, výšky do 12 m</t>
  </si>
  <si>
    <t>133</t>
  </si>
  <si>
    <t>D12</t>
  </si>
  <si>
    <t>Strojní vybavení</t>
  </si>
  <si>
    <t>Pol161</t>
  </si>
  <si>
    <t>Autom výpusť vzduchu AVV</t>
  </si>
  <si>
    <t>135</t>
  </si>
  <si>
    <t>Pol162</t>
  </si>
  <si>
    <t>Regulátor tlakový typ 61219</t>
  </si>
  <si>
    <t>270</t>
  </si>
  <si>
    <t>Pol163</t>
  </si>
  <si>
    <t>Nádoba tlaková 50l+vak vertikální</t>
  </si>
  <si>
    <t>Pol164</t>
  </si>
  <si>
    <t>Čerpadlo oběhové GRUNDFOS UPS 25-60</t>
  </si>
  <si>
    <t>274</t>
  </si>
  <si>
    <t>D13</t>
  </si>
  <si>
    <t>Zařizovací předměty</t>
  </si>
  <si>
    <t>Pol165</t>
  </si>
  <si>
    <t xml:space="preserve">Klozet závěsný  + sedátko, bílý, spachov dělené 3/6 l</t>
  </si>
  <si>
    <t>276</t>
  </si>
  <si>
    <t>Pol166</t>
  </si>
  <si>
    <t xml:space="preserve">Klozet závěsný  ZTP + sedátko, bílý oddálené splachování, madlo</t>
  </si>
  <si>
    <t>278</t>
  </si>
  <si>
    <t>Pol167</t>
  </si>
  <si>
    <t xml:space="preserve">Pisoár  ovládání automatické, bílý splachovač max 2l/s, objem vody 1l</t>
  </si>
  <si>
    <t>280</t>
  </si>
  <si>
    <t>Pol168</t>
  </si>
  <si>
    <t>Umyvadlo na šrouby 55 x 42 cm, bílé</t>
  </si>
  <si>
    <t>282</t>
  </si>
  <si>
    <t>Pol169</t>
  </si>
  <si>
    <t xml:space="preserve">Umyvadlo invalidní  bílé, ploché, zrcadlo, madlo</t>
  </si>
  <si>
    <t>284</t>
  </si>
  <si>
    <t>143</t>
  </si>
  <si>
    <t>Pol170</t>
  </si>
  <si>
    <t>Výlevka závěsná s plastovou mžížkou</t>
  </si>
  <si>
    <t>286</t>
  </si>
  <si>
    <t>Pol171</t>
  </si>
  <si>
    <t>Demontáž klozetů splachovacích</t>
  </si>
  <si>
    <t>288</t>
  </si>
  <si>
    <t>145</t>
  </si>
  <si>
    <t>Pol172</t>
  </si>
  <si>
    <t>Souprava zvukizolační mezi klozet a stěnu</t>
  </si>
  <si>
    <t>290</t>
  </si>
  <si>
    <t>Pol173</t>
  </si>
  <si>
    <t>Demontáž umyvadel bez výtokových armatur</t>
  </si>
  <si>
    <t>292</t>
  </si>
  <si>
    <t>Pol174</t>
  </si>
  <si>
    <t>Odmontování zápachové uzávěrky</t>
  </si>
  <si>
    <t>294</t>
  </si>
  <si>
    <t>Pol175</t>
  </si>
  <si>
    <t>Zástěna sprch závěs v-2m š900 + 900 mm</t>
  </si>
  <si>
    <t>296</t>
  </si>
  <si>
    <t>149</t>
  </si>
  <si>
    <t>Pol176</t>
  </si>
  <si>
    <t>Demontáž výlevky diturvitové</t>
  </si>
  <si>
    <t>298</t>
  </si>
  <si>
    <t>Pol177</t>
  </si>
  <si>
    <t>Ventil pojistný T 1847</t>
  </si>
  <si>
    <t>300</t>
  </si>
  <si>
    <t>151</t>
  </si>
  <si>
    <t>Pol178</t>
  </si>
  <si>
    <t>Ventil rohový bez přípoj. trubičky TE 66 G 1/2</t>
  </si>
  <si>
    <t>302</t>
  </si>
  <si>
    <t>Pol179</t>
  </si>
  <si>
    <t>Demontáž baterie nástěnné do G 3/4</t>
  </si>
  <si>
    <t>304</t>
  </si>
  <si>
    <t>Pol180</t>
  </si>
  <si>
    <t>Baterie umyv stoj páka+ invalid</t>
  </si>
  <si>
    <t>306</t>
  </si>
  <si>
    <t>Pol181</t>
  </si>
  <si>
    <t>Baterie umyvadlová stoján. páková výtok 6l/s</t>
  </si>
  <si>
    <t>308</t>
  </si>
  <si>
    <t>155</t>
  </si>
  <si>
    <t>Pol182</t>
  </si>
  <si>
    <t>Baterie dřezová nástěnná, prodl. raménko</t>
  </si>
  <si>
    <t>310</t>
  </si>
  <si>
    <t>Pol183</t>
  </si>
  <si>
    <t>Baterie sprcha podom+pohyb držák, omezený výtok ruční sprcha s flexi hadicí+pevná hlavice s kloube</t>
  </si>
  <si>
    <t>312</t>
  </si>
  <si>
    <t>157</t>
  </si>
  <si>
    <t>Pol184</t>
  </si>
  <si>
    <t>Baterie sprcha závěsná+omez výtok pevná hlavice</t>
  </si>
  <si>
    <t>314</t>
  </si>
  <si>
    <t>Pol185</t>
  </si>
  <si>
    <t>Baterie sprcha aut+směš baterie+růž pevná hlavice s kloubem, flexi hadicí ruční sprcha</t>
  </si>
  <si>
    <t>316</t>
  </si>
  <si>
    <t>159</t>
  </si>
  <si>
    <t>Pol186</t>
  </si>
  <si>
    <t>Sifon umyvadlový HL133, 5/4 " přípoj pračka zpětná klapka, čistící otvor, DN 30, 40</t>
  </si>
  <si>
    <t>318</t>
  </si>
  <si>
    <t>Pol187</t>
  </si>
  <si>
    <t>Sifon umyvadlový HL132, DN 30, 40</t>
  </si>
  <si>
    <t>320</t>
  </si>
  <si>
    <t>161</t>
  </si>
  <si>
    <t>Pol188</t>
  </si>
  <si>
    <t>Dvířka z plastu, 200 x 300 mm</t>
  </si>
  <si>
    <t>322</t>
  </si>
  <si>
    <t>Pol189</t>
  </si>
  <si>
    <t>Přesun hmot pro zařizovací předměty, výšky do 12 m</t>
  </si>
  <si>
    <t>163</t>
  </si>
  <si>
    <t>Pol190</t>
  </si>
  <si>
    <t>Tlakový ventil výlevky</t>
  </si>
  <si>
    <t>D14</t>
  </si>
  <si>
    <t>Instalační prefabrikáty</t>
  </si>
  <si>
    <t>Pol191</t>
  </si>
  <si>
    <t>Modul-výlevka</t>
  </si>
  <si>
    <t>165</t>
  </si>
  <si>
    <t>Pol192</t>
  </si>
  <si>
    <t xml:space="preserve">Modul-WC  h 98 cm</t>
  </si>
  <si>
    <t>330</t>
  </si>
  <si>
    <t>Pol193</t>
  </si>
  <si>
    <t xml:space="preserve">Modul-WC  ZTP, h 112 cm</t>
  </si>
  <si>
    <t>167</t>
  </si>
  <si>
    <t>Pol194</t>
  </si>
  <si>
    <t>Přesun hmot pro předstěnové systémy, výšky do 12 m</t>
  </si>
  <si>
    <t>D15</t>
  </si>
  <si>
    <t>Přesuny suti a vybouraných hmot</t>
  </si>
  <si>
    <t>Pol195</t>
  </si>
  <si>
    <t>Svislá doprava suti a vybour. hmot za 1. podlaží</t>
  </si>
  <si>
    <t>169</t>
  </si>
  <si>
    <t>Pol196</t>
  </si>
  <si>
    <t>Odvoz suti a vybour. hmot na skládku do 1 km</t>
  </si>
  <si>
    <t>Pol197</t>
  </si>
  <si>
    <t>Příplatek k odvozu za každý další 1 km</t>
  </si>
  <si>
    <t>171</t>
  </si>
  <si>
    <t>Pol198</t>
  </si>
  <si>
    <t>Vnitrostaveništní doprava suti do 10 m</t>
  </si>
  <si>
    <t>342</t>
  </si>
  <si>
    <t>Pol199</t>
  </si>
  <si>
    <t>Příplatek k vnitrost. dopravě suti za dalších 5 m</t>
  </si>
  <si>
    <t>344</t>
  </si>
  <si>
    <t>173</t>
  </si>
  <si>
    <t>Pol200</t>
  </si>
  <si>
    <t>Poplatek za skládku stavební suti</t>
  </si>
  <si>
    <t>346</t>
  </si>
  <si>
    <t>VRN - Vedlejší rozpočtové náklady</t>
  </si>
  <si>
    <t>Pol248</t>
  </si>
  <si>
    <t>Požadavek objednatele - Označení stavby</t>
  </si>
  <si>
    <t>kompl</t>
  </si>
  <si>
    <t>Poznámka k položce:_x000d_
Požadavek objednatele - Označení stavby (D+M osazení informační tabule s uvedením názvu stavby, investora stavby, zhotovitele stavby, uvedením termínu a realizace stavby, uvedení kontaktu na odpovědného stavbyvedoucího, ...)</t>
  </si>
  <si>
    <t>Pol249</t>
  </si>
  <si>
    <t>D+M osazení stálá vysvětlující tabulka (pamětní deska)</t>
  </si>
  <si>
    <t>Poznámka k položce:_x000d_
D+M osazení stálá vysvětlující tabulka (pamětní deska) - mosazná nebo měděná s výrazným písmem, 300/400/8 mm, umístění a grafické provedení dle pokynu investora - dle metodického pokynu - pravidla pro publicitu</t>
  </si>
  <si>
    <t>Pol250</t>
  </si>
  <si>
    <t>Zařízení staveniště</t>
  </si>
  <si>
    <t xml:space="preserve">Poznámka k položce:_x000d_
Zařízení staveniště (přechodné dopravní značení, zajištění objízdných tras a uzávěr včetně příslušných povolení, ZS sociální objekty, včetně vnitrostaveništního rozvodu a napojení  na media energii,) - kompletní zajištění. Stavba v průběhu školní výuky. Zvlášť stísněné podmínky zařízení staveniště - viz. výkres C-01, C-02, C-03</t>
  </si>
  <si>
    <t>Pol251</t>
  </si>
  <si>
    <t>Vytýčení inženýrských síťí včetně provedení průzkumných sond</t>
  </si>
  <si>
    <t>Poznámka k položce:_x000d_
Vytýčení inženýrských síťí včetně provedení průzkumných sond, výšková úprava všech znaků IS, šachet, poklopů a ostatních …</t>
  </si>
  <si>
    <t>Pol252</t>
  </si>
  <si>
    <t>Průběžné čištění komunikací, čištění vozidel při výjezdu ze stavby, zajištění výkopů</t>
  </si>
  <si>
    <t>Poznámka k položce:_x000d_
Průběžné čištění komunikací, čištění vozidel při výjezdu ze stavby, zajištění výkopů (zábradlí, zajištění obslužného provozu (zásobování, svoz komunálních odpadů, záchranných složek, ..))</t>
  </si>
  <si>
    <t>Pol253</t>
  </si>
  <si>
    <t>Zajištění zkoušek</t>
  </si>
  <si>
    <t>Poznámka k položce:_x000d_
Zajištění zkoušek zhutnění podloží, kamerové zkoušky, tlakové zkoušky, revize, zkoušky únosnosti zemní pláně, zajištění skládek a meziskládek materiálů a odpadů včetně odvozu a poplatků, zajištění zpětného předání dotčených ploch jednotlivým majitelům a správcům, včetně jejich písemného souhlasného vyjádření při předání stavby</t>
  </si>
  <si>
    <t>Pol254</t>
  </si>
  <si>
    <t>Zajištění dokumentace skutečného provedení staveb</t>
  </si>
  <si>
    <t>Poznámka k položce:_x000d_
Zajištění dokumentace skutečného provedení staveb včetně geodetického zaměření skutečného stavu jednotlicvých objektů (3xgrafická forma, 1xdigitální forma dle požadavků objednatele), veškeré doklady nutné k vydání kolaudačního souhlasu</t>
  </si>
  <si>
    <t>Pol255</t>
  </si>
  <si>
    <t>Autorský dozor nad dílenskou dokumentací</t>
  </si>
  <si>
    <t>Pol256</t>
  </si>
  <si>
    <t>Provedení dílenská dokumentace (vyrobní, ..)</t>
  </si>
  <si>
    <t>Pol257</t>
  </si>
  <si>
    <t>Velkoplošný panel (bibord) plastová textilní folie</t>
  </si>
  <si>
    <t>Poznámka k položce:_x000d_
Velkoplošný panel (bibord) plastová textilní folie - rozměr bude upřesněn, označení styvby, osazení v území a ukotvení proti možnosti vandalismu - grafické zpracování dle pokynů investora-metodický pokyn-pravidla pro publicitu</t>
  </si>
  <si>
    <t>Pol258</t>
  </si>
  <si>
    <t>Náklady zhotovitele na nutné konzultace se zpracovatelem PD při realizaci stavby</t>
  </si>
  <si>
    <t>hod</t>
  </si>
  <si>
    <t>Pol259</t>
  </si>
  <si>
    <t>Zhotovitel zajistí fotodokumentaci původního a nového stavu, fotodokumentaci průběhu a realizace stavby po jednotlivých měsících</t>
  </si>
  <si>
    <t>Pol260</t>
  </si>
  <si>
    <t>Ochrana stávajících stromů a dřevin po dobu výstavby</t>
  </si>
  <si>
    <t>Poznámka k položce:_x000d_
Ochrana stávajících stromů a dřevin po dobu výstavby - kompletním provedení dle specifikace (kořenová zóna bude vyznačená výraznými kolíky délky 2 m a signální páskou. V této zóně nesmí být prováděny zemní práce a snižiován terén. Plot musí vymezit cellkovou kořenovou zónu. Za kořenovou zónu se pokládá plocha půdy pod korunou stromu - zvětšená o 1,5 m, u slopupovitých fortem zvětšená o 5 m po celém obvodu koruny. Jestliže není možné zajistit ochranu celé kořenové zóny (nedostatek místa), je nutné kmen obednit dio výšky 2,0 m. Ochranné zařízení se musí připevnit bez poškození stromu a vůči kmenu vypolštářovat. Nesmí být nasazeno bezprostředně na kořenové náběhy. Korunu nutno chránit před poškozením stavebními mechanizmy, ohrožené větve se musí vyvyžovat nahoru. Místa úvazku je nutno vypodložit vhodným materiálem</t>
  </si>
  <si>
    <t>Pol261</t>
  </si>
  <si>
    <t>Vyhotovení geometrického plánu stavby - po dokončení stavby - včetně ověření Katastrálním úřadem</t>
  </si>
  <si>
    <t>Pol262</t>
  </si>
  <si>
    <t>Závěrečný úklid objektu před předáním stavby uživateli do trvalého užívání, čištění oken. Finální úklid stavby</t>
  </si>
  <si>
    <t>Pol263</t>
  </si>
  <si>
    <t>Dodávka a montáž luminiscenčních tabulek na chodbách</t>
  </si>
  <si>
    <t>Pol264</t>
  </si>
  <si>
    <t>Ostatní náklady spojené s požadavky objednatele</t>
  </si>
  <si>
    <t>Poznámka k položce:_x000d_
Ostatní náklady spojené s požadavky objednatele, které jsou uvedeny v jednotlivých článcích smlouvy o dílo, pokud nejsou zahrnuty v soupisech prací</t>
  </si>
  <si>
    <t>Pol265</t>
  </si>
  <si>
    <t>Náklady zhotovitele na nutné konzultace s architektem při realizaci stavby</t>
  </si>
  <si>
    <t>Pol266</t>
  </si>
  <si>
    <t>Geometrický plán vytýčení novostavby</t>
  </si>
  <si>
    <t>SEZNAM FIGUR</t>
  </si>
  <si>
    <t>Výměra</t>
  </si>
  <si>
    <t>T_1</t>
  </si>
  <si>
    <t>tělocvična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</si>
</sst>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1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22" xfId="0" applyFont="1" applyBorder="1" applyAlignment="1" applyProtection="1">
      <alignment horizontal="center" vertical="center"/>
    </xf>
    <xf numFmtId="49" fontId="39" fillId="0" borderId="22" xfId="0" applyNumberFormat="1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center" vertical="center" wrapText="1"/>
    </xf>
    <xf numFmtId="167" fontId="39" fillId="0" borderId="22" xfId="0" applyNumberFormat="1" applyFont="1" applyBorder="1" applyAlignment="1" applyProtection="1">
      <alignment vertical="center"/>
    </xf>
    <xf numFmtId="4" fontId="39" fillId="2" borderId="22" xfId="0" applyNumberFormat="1" applyFont="1" applyFill="1" applyBorder="1" applyAlignment="1" applyProtection="1">
      <alignment vertical="center"/>
      <protection locked="0"/>
    </xf>
    <xf numFmtId="4" fontId="39" fillId="0" borderId="22" xfId="0" applyNumberFormat="1" applyFont="1" applyBorder="1" applyAlignment="1" applyProtection="1">
      <alignment vertical="center"/>
    </xf>
    <xf numFmtId="0" fontId="40" fillId="0" borderId="3" xfId="0" applyFont="1" applyBorder="1" applyAlignment="1">
      <alignment vertical="center"/>
    </xf>
    <xf numFmtId="0" fontId="39" fillId="2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41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2" fillId="0" borderId="16" xfId="0" applyFont="1" applyBorder="1" applyAlignment="1">
      <alignment horizontal="left" vertical="center" wrapText="1"/>
    </xf>
    <xf numFmtId="0" fontId="42" fillId="0" borderId="22" xfId="0" applyFont="1" applyBorder="1" applyAlignment="1">
      <alignment horizontal="left" vertical="center" wrapText="1"/>
    </xf>
    <xf numFmtId="0" fontId="42" fillId="0" borderId="22" xfId="0" applyFont="1" applyBorder="1" applyAlignment="1">
      <alignment horizontal="left" vertical="center"/>
    </xf>
    <xf numFmtId="167" fontId="42" fillId="0" borderId="18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jpg" /><Relationship Id="rId2" Type="http://schemas.openxmlformats.org/officeDocument/2006/relationships/image" Target="../media/image2.jpg" /><Relationship Id="rId3" Type="http://schemas.openxmlformats.org/officeDocument/2006/relationships/hyperlink" Target="https://app.urs.cz/products/kros4" TargetMode="External" /><Relationship Id="rId4" Type="http://schemas.openxmlformats.org/officeDocument/2006/relationships/image" Target="../media/image3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4.jpg" /><Relationship Id="rId2" Type="http://schemas.openxmlformats.org/officeDocument/2006/relationships/image" Target="../media/image5.jpg" /><Relationship Id="rId3" Type="http://schemas.openxmlformats.org/officeDocument/2006/relationships/image" Target="../media/image6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8.jpg" /><Relationship Id="rId2" Type="http://schemas.openxmlformats.org/officeDocument/2006/relationships/image" Target="../media/image9.jpg" /><Relationship Id="rId3" Type="http://schemas.openxmlformats.org/officeDocument/2006/relationships/image" Target="../media/image10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2.jpg" /><Relationship Id="rId2" Type="http://schemas.openxmlformats.org/officeDocument/2006/relationships/image" Target="../media/image13.jpg" /><Relationship Id="rId3" Type="http://schemas.openxmlformats.org/officeDocument/2006/relationships/image" Target="../media/image14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3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86995</xdr:colOff>
      <xdr:row>3</xdr:row>
      <xdr:rowOff>0</xdr:rowOff>
    </xdr:from>
    <xdr:to>
      <xdr:col>40</xdr:col>
      <xdr:colOff>367665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39</xdr:col>
      <xdr:colOff>225425</xdr:colOff>
      <xdr:row>81</xdr:row>
      <xdr:rowOff>0</xdr:rowOff>
    </xdr:from>
    <xdr:to>
      <xdr:col>41</xdr:col>
      <xdr:colOff>176530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s://app.urs.cz/products/kros4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122</xdr:row>
      <xdr:rowOff>0</xdr:rowOff>
    </xdr:from>
    <xdr:to>
      <xdr:col>9</xdr:col>
      <xdr:colOff>1215390</xdr:colOff>
      <xdr:row>126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117</xdr:row>
      <xdr:rowOff>0</xdr:rowOff>
    </xdr:from>
    <xdr:to>
      <xdr:col>9</xdr:col>
      <xdr:colOff>1215390</xdr:colOff>
      <xdr:row>121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103</xdr:row>
      <xdr:rowOff>0</xdr:rowOff>
    </xdr:from>
    <xdr:to>
      <xdr:col>9</xdr:col>
      <xdr:colOff>1215390</xdr:colOff>
      <xdr:row>107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213141111" TargetMode="External" /><Relationship Id="rId2" Type="http://schemas.openxmlformats.org/officeDocument/2006/relationships/hyperlink" Target="https://podminky.urs.cz/item/CS_URS_2025_02/273321411" TargetMode="External" /><Relationship Id="rId3" Type="http://schemas.openxmlformats.org/officeDocument/2006/relationships/hyperlink" Target="https://podminky.urs.cz/item/CS_URS_2025_02/273362021" TargetMode="External" /><Relationship Id="rId4" Type="http://schemas.openxmlformats.org/officeDocument/2006/relationships/hyperlink" Target="https://podminky.urs.cz/item/CS_URS_2025_02/274313611" TargetMode="External" /><Relationship Id="rId5" Type="http://schemas.openxmlformats.org/officeDocument/2006/relationships/hyperlink" Target="https://podminky.urs.cz/item/CS_URS_2025_02/611315422" TargetMode="External" /><Relationship Id="rId6" Type="http://schemas.openxmlformats.org/officeDocument/2006/relationships/hyperlink" Target="https://podminky.urs.cz/item/CS_URS_2025_02/612311141" TargetMode="External" /><Relationship Id="rId7" Type="http://schemas.openxmlformats.org/officeDocument/2006/relationships/hyperlink" Target="https://podminky.urs.cz/item/CS_URS_2025_02/612311191" TargetMode="External" /><Relationship Id="rId8" Type="http://schemas.openxmlformats.org/officeDocument/2006/relationships/hyperlink" Target="https://podminky.urs.cz/item/CS_URS_2025_02/631342133" TargetMode="External" /><Relationship Id="rId9" Type="http://schemas.openxmlformats.org/officeDocument/2006/relationships/hyperlink" Target="https://podminky.urs.cz/item/CS_URS_2025_02/632451234" TargetMode="External" /><Relationship Id="rId10" Type="http://schemas.openxmlformats.org/officeDocument/2006/relationships/hyperlink" Target="https://podminky.urs.cz/item/CS_URS_2025_02/632451292" TargetMode="External" /><Relationship Id="rId11" Type="http://schemas.openxmlformats.org/officeDocument/2006/relationships/hyperlink" Target="https://podminky.urs.cz/item/CS_URS_2025_02/632481213" TargetMode="External" /><Relationship Id="rId12" Type="http://schemas.openxmlformats.org/officeDocument/2006/relationships/hyperlink" Target="https://podminky.urs.cz/item/CS_URS_2025_02/952901111" TargetMode="External" /><Relationship Id="rId13" Type="http://schemas.openxmlformats.org/officeDocument/2006/relationships/hyperlink" Target="https://podminky.urs.cz/item/CS_URS_2025_02/952905211" TargetMode="External" /><Relationship Id="rId14" Type="http://schemas.openxmlformats.org/officeDocument/2006/relationships/hyperlink" Target="https://podminky.urs.cz/item/CS_URS_2025_02/952905212" TargetMode="External" /><Relationship Id="rId15" Type="http://schemas.openxmlformats.org/officeDocument/2006/relationships/hyperlink" Target="https://podminky.urs.cz/item/CS_URS_2025_02/952905221" TargetMode="External" /><Relationship Id="rId16" Type="http://schemas.openxmlformats.org/officeDocument/2006/relationships/hyperlink" Target="https://podminky.urs.cz/item/CS_URS_2025_02/952905231" TargetMode="External" /><Relationship Id="rId17" Type="http://schemas.openxmlformats.org/officeDocument/2006/relationships/hyperlink" Target="https://podminky.urs.cz/item/CS_URS_2025_02/952905232" TargetMode="External" /><Relationship Id="rId18" Type="http://schemas.openxmlformats.org/officeDocument/2006/relationships/hyperlink" Target="https://podminky.urs.cz/item/CS_URS_2025_02/961055111" TargetMode="External" /><Relationship Id="rId19" Type="http://schemas.openxmlformats.org/officeDocument/2006/relationships/hyperlink" Target="https://podminky.urs.cz/item/CS_URS_2025_02/963042819" TargetMode="External" /><Relationship Id="rId20" Type="http://schemas.openxmlformats.org/officeDocument/2006/relationships/hyperlink" Target="https://podminky.urs.cz/item/CS_URS_2025_02/965042141" TargetMode="External" /><Relationship Id="rId21" Type="http://schemas.openxmlformats.org/officeDocument/2006/relationships/hyperlink" Target="https://podminky.urs.cz/item/CS_URS_2025_02/968072455" TargetMode="External" /><Relationship Id="rId22" Type="http://schemas.openxmlformats.org/officeDocument/2006/relationships/hyperlink" Target="https://podminky.urs.cz/item/CS_URS_2025_02/968072456" TargetMode="External" /><Relationship Id="rId23" Type="http://schemas.openxmlformats.org/officeDocument/2006/relationships/hyperlink" Target="https://podminky.urs.cz/item/CS_URS_2025_02/978011191" TargetMode="External" /><Relationship Id="rId24" Type="http://schemas.openxmlformats.org/officeDocument/2006/relationships/hyperlink" Target="https://podminky.urs.cz/item/CS_URS_2025_02/978013191" TargetMode="External" /><Relationship Id="rId25" Type="http://schemas.openxmlformats.org/officeDocument/2006/relationships/hyperlink" Target="https://podminky.urs.cz/item/CS_URS_2025_02/997013113" TargetMode="External" /><Relationship Id="rId26" Type="http://schemas.openxmlformats.org/officeDocument/2006/relationships/hyperlink" Target="https://podminky.urs.cz/item/CS_URS_2025_02/997013501" TargetMode="External" /><Relationship Id="rId27" Type="http://schemas.openxmlformats.org/officeDocument/2006/relationships/hyperlink" Target="https://podminky.urs.cz/item/CS_URS_2025_02/997013509" TargetMode="External" /><Relationship Id="rId28" Type="http://schemas.openxmlformats.org/officeDocument/2006/relationships/hyperlink" Target="https://podminky.urs.cz/item/CS_URS_2025_02/998011002" TargetMode="External" /><Relationship Id="rId29" Type="http://schemas.openxmlformats.org/officeDocument/2006/relationships/hyperlink" Target="https://podminky.urs.cz/item/CS_URS_2025_02/711111001" TargetMode="External" /><Relationship Id="rId30" Type="http://schemas.openxmlformats.org/officeDocument/2006/relationships/hyperlink" Target="https://podminky.urs.cz/item/CS_URS_2025_02/711141559" TargetMode="External" /><Relationship Id="rId31" Type="http://schemas.openxmlformats.org/officeDocument/2006/relationships/hyperlink" Target="https://podminky.urs.cz/item/CS_URS_2025_02/711141811" TargetMode="External" /><Relationship Id="rId32" Type="http://schemas.openxmlformats.org/officeDocument/2006/relationships/hyperlink" Target="https://podminky.urs.cz/item/CS_URS_2025_02/998711202" TargetMode="External" /><Relationship Id="rId33" Type="http://schemas.openxmlformats.org/officeDocument/2006/relationships/hyperlink" Target="https://podminky.urs.cz/item/CS_URS_2025_02/762525104" TargetMode="External" /><Relationship Id="rId34" Type="http://schemas.openxmlformats.org/officeDocument/2006/relationships/hyperlink" Target="https://podminky.urs.cz/item/CS_URS_2025_02/998762202" TargetMode="External" /><Relationship Id="rId35" Type="http://schemas.openxmlformats.org/officeDocument/2006/relationships/hyperlink" Target="https://podminky.urs.cz/item/CS_URS_2025_02/763411111" TargetMode="External" /><Relationship Id="rId36" Type="http://schemas.openxmlformats.org/officeDocument/2006/relationships/hyperlink" Target="https://podminky.urs.cz/item/CS_URS_2025_02/763411121" TargetMode="External" /><Relationship Id="rId37" Type="http://schemas.openxmlformats.org/officeDocument/2006/relationships/hyperlink" Target="https://podminky.urs.cz/item/CS_URS_2025_02/998763402" TargetMode="External" /><Relationship Id="rId38" Type="http://schemas.openxmlformats.org/officeDocument/2006/relationships/hyperlink" Target="https://podminky.urs.cz/item/CS_URS_2025_02/998766202" TargetMode="External" /><Relationship Id="rId39" Type="http://schemas.openxmlformats.org/officeDocument/2006/relationships/hyperlink" Target="https://podminky.urs.cz/item/CS_URS_2025_02/767996801" TargetMode="External" /><Relationship Id="rId40" Type="http://schemas.openxmlformats.org/officeDocument/2006/relationships/hyperlink" Target="https://podminky.urs.cz/item/CS_URS_2025_02/767996802" TargetMode="External" /><Relationship Id="rId41" Type="http://schemas.openxmlformats.org/officeDocument/2006/relationships/hyperlink" Target="https://podminky.urs.cz/item/CS_URS_2025_02/998767202" TargetMode="External" /><Relationship Id="rId42" Type="http://schemas.openxmlformats.org/officeDocument/2006/relationships/hyperlink" Target="https://podminky.urs.cz/item/CS_URS_2025_02/771111011" TargetMode="External" /><Relationship Id="rId43" Type="http://schemas.openxmlformats.org/officeDocument/2006/relationships/hyperlink" Target="https://podminky.urs.cz/item/CS_URS_2025_02/771121011" TargetMode="External" /><Relationship Id="rId44" Type="http://schemas.openxmlformats.org/officeDocument/2006/relationships/hyperlink" Target="https://podminky.urs.cz/item/CS_URS_2025_02/771151021" TargetMode="External" /><Relationship Id="rId45" Type="http://schemas.openxmlformats.org/officeDocument/2006/relationships/hyperlink" Target="https://podminky.urs.cz/item/CS_URS_2025_02/771531801" TargetMode="External" /><Relationship Id="rId46" Type="http://schemas.openxmlformats.org/officeDocument/2006/relationships/hyperlink" Target="https://podminky.urs.cz/item/CS_URS_2025_02/771551810" TargetMode="External" /><Relationship Id="rId47" Type="http://schemas.openxmlformats.org/officeDocument/2006/relationships/hyperlink" Target="https://podminky.urs.cz/item/CS_URS_2025_02/771574415" TargetMode="External" /><Relationship Id="rId48" Type="http://schemas.openxmlformats.org/officeDocument/2006/relationships/hyperlink" Target="https://podminky.urs.cz/item/CS_URS_2025_02/771591112" TargetMode="External" /><Relationship Id="rId49" Type="http://schemas.openxmlformats.org/officeDocument/2006/relationships/hyperlink" Target="https://podminky.urs.cz/item/CS_URS_2025_02/998771202" TargetMode="External" /><Relationship Id="rId50" Type="http://schemas.openxmlformats.org/officeDocument/2006/relationships/hyperlink" Target="https://podminky.urs.cz/item/CS_URS_2025_02/775111311" TargetMode="External" /><Relationship Id="rId51" Type="http://schemas.openxmlformats.org/officeDocument/2006/relationships/hyperlink" Target="https://podminky.urs.cz/item/CS_URS_2025_02/775121111" TargetMode="External" /><Relationship Id="rId52" Type="http://schemas.openxmlformats.org/officeDocument/2006/relationships/hyperlink" Target="https://podminky.urs.cz/item/CS_URS_2025_02/775141121" TargetMode="External" /><Relationship Id="rId53" Type="http://schemas.openxmlformats.org/officeDocument/2006/relationships/hyperlink" Target="https://podminky.urs.cz/item/CS_URS_2025_02/998775202" TargetMode="External" /><Relationship Id="rId54" Type="http://schemas.openxmlformats.org/officeDocument/2006/relationships/hyperlink" Target="https://podminky.urs.cz/item/CS_URS_2025_02/776111115" TargetMode="External" /><Relationship Id="rId55" Type="http://schemas.openxmlformats.org/officeDocument/2006/relationships/hyperlink" Target="https://podminky.urs.cz/item/CS_URS_2025_02/776111311" TargetMode="External" /><Relationship Id="rId56" Type="http://schemas.openxmlformats.org/officeDocument/2006/relationships/hyperlink" Target="https://podminky.urs.cz/item/CS_URS_2025_02/776121112" TargetMode="External" /><Relationship Id="rId57" Type="http://schemas.openxmlformats.org/officeDocument/2006/relationships/hyperlink" Target="https://podminky.urs.cz/item/CS_URS_2025_02/776141121" TargetMode="External" /><Relationship Id="rId58" Type="http://schemas.openxmlformats.org/officeDocument/2006/relationships/hyperlink" Target="https://podminky.urs.cz/item/CS_URS_2025_02/776201811" TargetMode="External" /><Relationship Id="rId59" Type="http://schemas.openxmlformats.org/officeDocument/2006/relationships/hyperlink" Target="https://podminky.urs.cz/item/CS_URS_2025_02/776201812" TargetMode="External" /><Relationship Id="rId60" Type="http://schemas.openxmlformats.org/officeDocument/2006/relationships/hyperlink" Target="https://podminky.urs.cz/item/CS_URS_2025_02/776201814" TargetMode="External" /><Relationship Id="rId61" Type="http://schemas.openxmlformats.org/officeDocument/2006/relationships/hyperlink" Target="https://podminky.urs.cz/item/CS_URS_2025_02/776221111" TargetMode="External" /><Relationship Id="rId62" Type="http://schemas.openxmlformats.org/officeDocument/2006/relationships/hyperlink" Target="https://podminky.urs.cz/item/CS_URS_2025_02/998776202" TargetMode="External" /><Relationship Id="rId63" Type="http://schemas.openxmlformats.org/officeDocument/2006/relationships/hyperlink" Target="https://podminky.urs.cz/item/CS_URS_2025_02/777111111" TargetMode="External" /><Relationship Id="rId64" Type="http://schemas.openxmlformats.org/officeDocument/2006/relationships/hyperlink" Target="https://podminky.urs.cz/item/CS_URS_2025_02/777111123" TargetMode="External" /><Relationship Id="rId65" Type="http://schemas.openxmlformats.org/officeDocument/2006/relationships/hyperlink" Target="https://podminky.urs.cz/item/CS_URS_2025_02/777131103" TargetMode="External" /><Relationship Id="rId66" Type="http://schemas.openxmlformats.org/officeDocument/2006/relationships/hyperlink" Target="https://podminky.urs.cz/item/CS_URS_2025_02/777511103" TargetMode="External" /><Relationship Id="rId67" Type="http://schemas.openxmlformats.org/officeDocument/2006/relationships/hyperlink" Target="https://podminky.urs.cz/item/CS_URS_2025_02/998777202" TargetMode="External" /><Relationship Id="rId68" Type="http://schemas.openxmlformats.org/officeDocument/2006/relationships/hyperlink" Target="https://podminky.urs.cz/item/CS_URS_2025_02/781111011" TargetMode="External" /><Relationship Id="rId69" Type="http://schemas.openxmlformats.org/officeDocument/2006/relationships/hyperlink" Target="https://podminky.urs.cz/item/CS_URS_2025_02/781121011" TargetMode="External" /><Relationship Id="rId70" Type="http://schemas.openxmlformats.org/officeDocument/2006/relationships/hyperlink" Target="https://podminky.urs.cz/item/CS_URS_2025_02/781131112" TargetMode="External" /><Relationship Id="rId71" Type="http://schemas.openxmlformats.org/officeDocument/2006/relationships/hyperlink" Target="https://podminky.urs.cz/item/CS_URS_2025_02/781472215" TargetMode="External" /><Relationship Id="rId72" Type="http://schemas.openxmlformats.org/officeDocument/2006/relationships/hyperlink" Target="https://podminky.urs.cz/item/CS_URS_2025_02/998781202" TargetMode="External" /><Relationship Id="rId73" Type="http://schemas.openxmlformats.org/officeDocument/2006/relationships/hyperlink" Target="https://podminky.urs.cz/item/CS_URS_2025_02/783201401" TargetMode="External" /><Relationship Id="rId74" Type="http://schemas.openxmlformats.org/officeDocument/2006/relationships/hyperlink" Target="https://podminky.urs.cz/item/CS_URS_2025_02/783244101" TargetMode="External" /><Relationship Id="rId75" Type="http://schemas.openxmlformats.org/officeDocument/2006/relationships/hyperlink" Target="https://podminky.urs.cz/item/CS_URS_2025_02/783247101" TargetMode="External" /><Relationship Id="rId76" Type="http://schemas.openxmlformats.org/officeDocument/2006/relationships/hyperlink" Target="https://podminky.urs.cz/item/CS_URS_2025_02/783301401" TargetMode="External" /><Relationship Id="rId77" Type="http://schemas.openxmlformats.org/officeDocument/2006/relationships/hyperlink" Target="https://podminky.urs.cz/item/CS_URS_2025_02/783327101" TargetMode="External" /><Relationship Id="rId78" Type="http://schemas.openxmlformats.org/officeDocument/2006/relationships/hyperlink" Target="https://podminky.urs.cz/item/CS_URS_2025_02/784111001" TargetMode="External" /><Relationship Id="rId79" Type="http://schemas.openxmlformats.org/officeDocument/2006/relationships/hyperlink" Target="https://podminky.urs.cz/item/CS_URS_2025_02/784121001" TargetMode="External" /><Relationship Id="rId80" Type="http://schemas.openxmlformats.org/officeDocument/2006/relationships/hyperlink" Target="https://podminky.urs.cz/item/CS_URS_2025_02/784181101" TargetMode="External" /><Relationship Id="rId81" Type="http://schemas.openxmlformats.org/officeDocument/2006/relationships/hyperlink" Target="https://podminky.urs.cz/item/CS_URS_2025_02/784211101" TargetMode="External" /><Relationship Id="rId8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32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39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40</v>
      </c>
      <c r="E29" s="48"/>
      <c r="F29" s="33" t="s">
        <v>41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42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43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44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46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47</v>
      </c>
      <c r="U35" s="55"/>
      <c r="V35" s="55"/>
      <c r="W35" s="55"/>
      <c r="X35" s="57" t="s">
        <v>48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49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50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51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52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51</v>
      </c>
      <c r="AI60" s="43"/>
      <c r="AJ60" s="43"/>
      <c r="AK60" s="43"/>
      <c r="AL60" s="43"/>
      <c r="AM60" s="65" t="s">
        <v>52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53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54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51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52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51</v>
      </c>
      <c r="AI75" s="43"/>
      <c r="AJ75" s="43"/>
      <c r="AK75" s="43"/>
      <c r="AL75" s="43"/>
      <c r="AM75" s="65" t="s">
        <v>52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55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MAR_UZN_POV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ZŠ Mařádkova - hala - rekonstrukce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Mařádkova 518/15, Předměstí, 746 01 Opava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26. 1. 2026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25.6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Statutární město Opava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ARCHITEKTONICKÁ KANCELÁŘ CHVÁTAL</v>
      </c>
      <c r="AN89" s="72"/>
      <c r="AO89" s="72"/>
      <c r="AP89" s="72"/>
      <c r="AQ89" s="41"/>
      <c r="AR89" s="45"/>
      <c r="AS89" s="82" t="s">
        <v>56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33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57</v>
      </c>
      <c r="D92" s="95"/>
      <c r="E92" s="95"/>
      <c r="F92" s="95"/>
      <c r="G92" s="95"/>
      <c r="H92" s="96"/>
      <c r="I92" s="97" t="s">
        <v>58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59</v>
      </c>
      <c r="AH92" s="95"/>
      <c r="AI92" s="95"/>
      <c r="AJ92" s="95"/>
      <c r="AK92" s="95"/>
      <c r="AL92" s="95"/>
      <c r="AM92" s="95"/>
      <c r="AN92" s="97" t="s">
        <v>60</v>
      </c>
      <c r="AO92" s="95"/>
      <c r="AP92" s="99"/>
      <c r="AQ92" s="100" t="s">
        <v>61</v>
      </c>
      <c r="AR92" s="45"/>
      <c r="AS92" s="101" t="s">
        <v>62</v>
      </c>
      <c r="AT92" s="102" t="s">
        <v>63</v>
      </c>
      <c r="AU92" s="102" t="s">
        <v>64</v>
      </c>
      <c r="AV92" s="102" t="s">
        <v>65</v>
      </c>
      <c r="AW92" s="102" t="s">
        <v>66</v>
      </c>
      <c r="AX92" s="102" t="s">
        <v>67</v>
      </c>
      <c r="AY92" s="102" t="s">
        <v>68</v>
      </c>
      <c r="AZ92" s="102" t="s">
        <v>69</v>
      </c>
      <c r="BA92" s="102" t="s">
        <v>70</v>
      </c>
      <c r="BB92" s="102" t="s">
        <v>71</v>
      </c>
      <c r="BC92" s="102" t="s">
        <v>72</v>
      </c>
      <c r="BD92" s="103" t="s">
        <v>73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74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ROUND(SUM(AG95:AG97),2)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ROUND(SUM(AS95:AS97),2)</f>
        <v>0</v>
      </c>
      <c r="AT94" s="115">
        <f>ROUND(SUM(AV94:AW94),2)</f>
        <v>0</v>
      </c>
      <c r="AU94" s="116">
        <f>ROUND(SUM(AU95:AU97),5)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ROUND(SUM(AZ95:AZ97),2)</f>
        <v>0</v>
      </c>
      <c r="BA94" s="115">
        <f>ROUND(SUM(BA95:BA97),2)</f>
        <v>0</v>
      </c>
      <c r="BB94" s="115">
        <f>ROUND(SUM(BB95:BB97),2)</f>
        <v>0</v>
      </c>
      <c r="BC94" s="115">
        <f>ROUND(SUM(BC95:BC97),2)</f>
        <v>0</v>
      </c>
      <c r="BD94" s="117">
        <f>ROUND(SUM(BD95:BD97),2)</f>
        <v>0</v>
      </c>
      <c r="BE94" s="6"/>
      <c r="BS94" s="118" t="s">
        <v>75</v>
      </c>
      <c r="BT94" s="118" t="s">
        <v>76</v>
      </c>
      <c r="BU94" s="119" t="s">
        <v>77</v>
      </c>
      <c r="BV94" s="118" t="s">
        <v>78</v>
      </c>
      <c r="BW94" s="118" t="s">
        <v>5</v>
      </c>
      <c r="BX94" s="118" t="s">
        <v>79</v>
      </c>
      <c r="CL94" s="118" t="s">
        <v>1</v>
      </c>
    </row>
    <row r="95" s="7" customFormat="1" ht="16.5" customHeight="1">
      <c r="A95" s="120" t="s">
        <v>80</v>
      </c>
      <c r="B95" s="121"/>
      <c r="C95" s="122"/>
      <c r="D95" s="123" t="s">
        <v>81</v>
      </c>
      <c r="E95" s="123"/>
      <c r="F95" s="123"/>
      <c r="G95" s="123"/>
      <c r="H95" s="123"/>
      <c r="I95" s="124"/>
      <c r="J95" s="123" t="s">
        <v>82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'D.1.1. - Architektonicko 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83</v>
      </c>
      <c r="AR95" s="127"/>
      <c r="AS95" s="128">
        <v>0</v>
      </c>
      <c r="AT95" s="129">
        <f>ROUND(SUM(AV95:AW95),2)</f>
        <v>0</v>
      </c>
      <c r="AU95" s="130">
        <f>'D.1.1. - Architektonicko ...'!P136</f>
        <v>0</v>
      </c>
      <c r="AV95" s="129">
        <f>'D.1.1. - Architektonicko ...'!J33</f>
        <v>0</v>
      </c>
      <c r="AW95" s="129">
        <f>'D.1.1. - Architektonicko ...'!J34</f>
        <v>0</v>
      </c>
      <c r="AX95" s="129">
        <f>'D.1.1. - Architektonicko ...'!J35</f>
        <v>0</v>
      </c>
      <c r="AY95" s="129">
        <f>'D.1.1. - Architektonicko ...'!J36</f>
        <v>0</v>
      </c>
      <c r="AZ95" s="129">
        <f>'D.1.1. - Architektonicko ...'!F33</f>
        <v>0</v>
      </c>
      <c r="BA95" s="129">
        <f>'D.1.1. - Architektonicko ...'!F34</f>
        <v>0</v>
      </c>
      <c r="BB95" s="129">
        <f>'D.1.1. - Architektonicko ...'!F35</f>
        <v>0</v>
      </c>
      <c r="BC95" s="129">
        <f>'D.1.1. - Architektonicko ...'!F36</f>
        <v>0</v>
      </c>
      <c r="BD95" s="131">
        <f>'D.1.1. - Architektonicko ...'!F37</f>
        <v>0</v>
      </c>
      <c r="BE95" s="7"/>
      <c r="BT95" s="132" t="s">
        <v>84</v>
      </c>
      <c r="BV95" s="132" t="s">
        <v>78</v>
      </c>
      <c r="BW95" s="132" t="s">
        <v>85</v>
      </c>
      <c r="BX95" s="132" t="s">
        <v>5</v>
      </c>
      <c r="CL95" s="132" t="s">
        <v>1</v>
      </c>
      <c r="CM95" s="132" t="s">
        <v>86</v>
      </c>
    </row>
    <row r="96" s="7" customFormat="1" ht="24.75" customHeight="1">
      <c r="A96" s="120" t="s">
        <v>80</v>
      </c>
      <c r="B96" s="121"/>
      <c r="C96" s="122"/>
      <c r="D96" s="123" t="s">
        <v>87</v>
      </c>
      <c r="E96" s="123"/>
      <c r="F96" s="123"/>
      <c r="G96" s="123"/>
      <c r="H96" s="123"/>
      <c r="I96" s="124"/>
      <c r="J96" s="123" t="s">
        <v>88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'D.1.2.1.a - Zdravotně tec...'!J30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83</v>
      </c>
      <c r="AR96" s="127"/>
      <c r="AS96" s="128">
        <v>0</v>
      </c>
      <c r="AT96" s="129">
        <f>ROUND(SUM(AV96:AW96),2)</f>
        <v>0</v>
      </c>
      <c r="AU96" s="130">
        <f>'D.1.2.1.a - Zdravotně tec...'!P131</f>
        <v>0</v>
      </c>
      <c r="AV96" s="129">
        <f>'D.1.2.1.a - Zdravotně tec...'!J33</f>
        <v>0</v>
      </c>
      <c r="AW96" s="129">
        <f>'D.1.2.1.a - Zdravotně tec...'!J34</f>
        <v>0</v>
      </c>
      <c r="AX96" s="129">
        <f>'D.1.2.1.a - Zdravotně tec...'!J35</f>
        <v>0</v>
      </c>
      <c r="AY96" s="129">
        <f>'D.1.2.1.a - Zdravotně tec...'!J36</f>
        <v>0</v>
      </c>
      <c r="AZ96" s="129">
        <f>'D.1.2.1.a - Zdravotně tec...'!F33</f>
        <v>0</v>
      </c>
      <c r="BA96" s="129">
        <f>'D.1.2.1.a - Zdravotně tec...'!F34</f>
        <v>0</v>
      </c>
      <c r="BB96" s="129">
        <f>'D.1.2.1.a - Zdravotně tec...'!F35</f>
        <v>0</v>
      </c>
      <c r="BC96" s="129">
        <f>'D.1.2.1.a - Zdravotně tec...'!F36</f>
        <v>0</v>
      </c>
      <c r="BD96" s="131">
        <f>'D.1.2.1.a - Zdravotně tec...'!F37</f>
        <v>0</v>
      </c>
      <c r="BE96" s="7"/>
      <c r="BT96" s="132" t="s">
        <v>84</v>
      </c>
      <c r="BV96" s="132" t="s">
        <v>78</v>
      </c>
      <c r="BW96" s="132" t="s">
        <v>89</v>
      </c>
      <c r="BX96" s="132" t="s">
        <v>5</v>
      </c>
      <c r="CL96" s="132" t="s">
        <v>1</v>
      </c>
      <c r="CM96" s="132" t="s">
        <v>86</v>
      </c>
    </row>
    <row r="97" s="7" customFormat="1" ht="16.5" customHeight="1">
      <c r="A97" s="120" t="s">
        <v>80</v>
      </c>
      <c r="B97" s="121"/>
      <c r="C97" s="122"/>
      <c r="D97" s="123" t="s">
        <v>90</v>
      </c>
      <c r="E97" s="123"/>
      <c r="F97" s="123"/>
      <c r="G97" s="123"/>
      <c r="H97" s="123"/>
      <c r="I97" s="124"/>
      <c r="J97" s="123" t="s">
        <v>91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'VRN - Vedlejší rozpočtové...'!J30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83</v>
      </c>
      <c r="AR97" s="127"/>
      <c r="AS97" s="133">
        <v>0</v>
      </c>
      <c r="AT97" s="134">
        <f>ROUND(SUM(AV97:AW97),2)</f>
        <v>0</v>
      </c>
      <c r="AU97" s="135">
        <f>'VRN - Vedlejší rozpočtové...'!P117</f>
        <v>0</v>
      </c>
      <c r="AV97" s="134">
        <f>'VRN - Vedlejší rozpočtové...'!J33</f>
        <v>0</v>
      </c>
      <c r="AW97" s="134">
        <f>'VRN - Vedlejší rozpočtové...'!J34</f>
        <v>0</v>
      </c>
      <c r="AX97" s="134">
        <f>'VRN - Vedlejší rozpočtové...'!J35</f>
        <v>0</v>
      </c>
      <c r="AY97" s="134">
        <f>'VRN - Vedlejší rozpočtové...'!J36</f>
        <v>0</v>
      </c>
      <c r="AZ97" s="134">
        <f>'VRN - Vedlejší rozpočtové...'!F33</f>
        <v>0</v>
      </c>
      <c r="BA97" s="134">
        <f>'VRN - Vedlejší rozpočtové...'!F34</f>
        <v>0</v>
      </c>
      <c r="BB97" s="134">
        <f>'VRN - Vedlejší rozpočtové...'!F35</f>
        <v>0</v>
      </c>
      <c r="BC97" s="134">
        <f>'VRN - Vedlejší rozpočtové...'!F36</f>
        <v>0</v>
      </c>
      <c r="BD97" s="136">
        <f>'VRN - Vedlejší rozpočtové...'!F37</f>
        <v>0</v>
      </c>
      <c r="BE97" s="7"/>
      <c r="BT97" s="132" t="s">
        <v>84</v>
      </c>
      <c r="BV97" s="132" t="s">
        <v>78</v>
      </c>
      <c r="BW97" s="132" t="s">
        <v>92</v>
      </c>
      <c r="BX97" s="132" t="s">
        <v>5</v>
      </c>
      <c r="CL97" s="132" t="s">
        <v>1</v>
      </c>
      <c r="CM97" s="132" t="s">
        <v>86</v>
      </c>
    </row>
    <row r="98" s="2" customFormat="1" ht="30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F98" s="41"/>
      <c r="AG98" s="41"/>
      <c r="AH98" s="41"/>
      <c r="AI98" s="41"/>
      <c r="AJ98" s="41"/>
      <c r="AK98" s="41"/>
      <c r="AL98" s="41"/>
      <c r="AM98" s="41"/>
      <c r="AN98" s="41"/>
      <c r="AO98" s="41"/>
      <c r="AP98" s="41"/>
      <c r="AQ98" s="41"/>
      <c r="AR98" s="45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68"/>
      <c r="J99" s="68"/>
      <c r="K99" s="68"/>
      <c r="L99" s="68"/>
      <c r="M99" s="68"/>
      <c r="N99" s="68"/>
      <c r="O99" s="68"/>
      <c r="P99" s="68"/>
      <c r="Q99" s="68"/>
      <c r="R99" s="68"/>
      <c r="S99" s="68"/>
      <c r="T99" s="68"/>
      <c r="U99" s="68"/>
      <c r="V99" s="68"/>
      <c r="W99" s="68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8"/>
      <c r="AJ99" s="68"/>
      <c r="AK99" s="68"/>
      <c r="AL99" s="68"/>
      <c r="AM99" s="68"/>
      <c r="AN99" s="68"/>
      <c r="AO99" s="68"/>
      <c r="AP99" s="68"/>
      <c r="AQ99" s="68"/>
      <c r="AR99" s="45"/>
      <c r="AS99" s="39"/>
      <c r="AT99" s="39"/>
      <c r="AU99" s="39"/>
      <c r="AV99" s="39"/>
      <c r="AW99" s="39"/>
      <c r="AX99" s="39"/>
      <c r="AY99" s="39"/>
      <c r="AZ99" s="39"/>
      <c r="BA99" s="39"/>
      <c r="BB99" s="39"/>
      <c r="BC99" s="39"/>
      <c r="BD99" s="39"/>
      <c r="BE99" s="39"/>
    </row>
  </sheetData>
  <sheetProtection sheet="1" formatColumns="0" formatRows="0" objects="1" scenarios="1" spinCount="100000" saltValue="Rw511VB/YP6mnFBslDaihpnkyeUbSNsq2dlBmdW147n8E8hzfioGJUiD9HV3psHpxlmOBxzwvr8nJCafIqApAg==" hashValue="QHCjlywVOE6Xh9GpIeIdrry1XovgGOyMY48cCOCNFpkd2VGvcDbCahvqSEsKR7BT0f8vTPj3Jms+wsPsIo1lcg==" algorithmName="SHA-512" password="CC35"/>
  <mergeCells count="50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D.1.1. - Architektonicko ...'!C2" display="/"/>
    <hyperlink ref="A96" location="'D.1.2.1.a - Zdravotně tec...'!C2" display="/"/>
    <hyperlink ref="A97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93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ZŠ Mařádkova - hala - rekonstrukce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94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95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26. 1. 2026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27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ROUND(J136,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ROUND((SUM(BE136:BE1006)),  2)</f>
        <v>0</v>
      </c>
      <c r="G33" s="39"/>
      <c r="H33" s="39"/>
      <c r="I33" s="156">
        <v>0.20999999999999999</v>
      </c>
      <c r="J33" s="155">
        <f>ROUND(((SUM(BE136:BE1006))*I33),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ROUND((SUM(BF136:BF1006)),  2)</f>
        <v>0</v>
      </c>
      <c r="G34" s="39"/>
      <c r="H34" s="39"/>
      <c r="I34" s="156">
        <v>0.12</v>
      </c>
      <c r="J34" s="155">
        <f>ROUND(((SUM(BF136:BF1006))*I34),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ROUND((SUM(BG136:BG1006)),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ROUND((SUM(BH136:BH1006)),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ROUND((SUM(BI136:BI1006)),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ZŠ Mařádkova - hala - rekonstrukce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94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D.1.1. - Architektonicko stavební řešení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Mařádkova 518/15, Předměstí, 746 01 Opava</v>
      </c>
      <c r="G89" s="41"/>
      <c r="H89" s="41"/>
      <c r="I89" s="33" t="s">
        <v>22</v>
      </c>
      <c r="J89" s="80" t="str">
        <f>IF(J12="","",J12)</f>
        <v>26. 1. 2026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24</v>
      </c>
      <c r="D91" s="41"/>
      <c r="E91" s="41"/>
      <c r="F91" s="28" t="str">
        <f>E15</f>
        <v>Statutární město Opava</v>
      </c>
      <c r="G91" s="41"/>
      <c r="H91" s="41"/>
      <c r="I91" s="33" t="s">
        <v>30</v>
      </c>
      <c r="J91" s="37" t="str">
        <f>E21</f>
        <v>ARCHITEKTONICKÁ KANCELÁŘ CHVÁTAL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97</v>
      </c>
      <c r="D94" s="177"/>
      <c r="E94" s="177"/>
      <c r="F94" s="177"/>
      <c r="G94" s="177"/>
      <c r="H94" s="177"/>
      <c r="I94" s="177"/>
      <c r="J94" s="178" t="s">
        <v>98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99</v>
      </c>
      <c r="D96" s="41"/>
      <c r="E96" s="41"/>
      <c r="F96" s="41"/>
      <c r="G96" s="41"/>
      <c r="H96" s="41"/>
      <c r="I96" s="41"/>
      <c r="J96" s="111">
        <f>J136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100</v>
      </c>
    </row>
    <row r="97" s="9" customFormat="1" ht="24.96" customHeight="1">
      <c r="A97" s="9"/>
      <c r="B97" s="180"/>
      <c r="C97" s="181"/>
      <c r="D97" s="182" t="s">
        <v>101</v>
      </c>
      <c r="E97" s="183"/>
      <c r="F97" s="183"/>
      <c r="G97" s="183"/>
      <c r="H97" s="183"/>
      <c r="I97" s="183"/>
      <c r="J97" s="184">
        <f>J137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102</v>
      </c>
      <c r="E98" s="189"/>
      <c r="F98" s="189"/>
      <c r="G98" s="189"/>
      <c r="H98" s="189"/>
      <c r="I98" s="189"/>
      <c r="J98" s="190">
        <f>J138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103</v>
      </c>
      <c r="E99" s="189"/>
      <c r="F99" s="189"/>
      <c r="G99" s="189"/>
      <c r="H99" s="189"/>
      <c r="I99" s="189"/>
      <c r="J99" s="190">
        <f>J186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104</v>
      </c>
      <c r="E100" s="189"/>
      <c r="F100" s="189"/>
      <c r="G100" s="189"/>
      <c r="H100" s="189"/>
      <c r="I100" s="189"/>
      <c r="J100" s="190">
        <f>J256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105</v>
      </c>
      <c r="E101" s="189"/>
      <c r="F101" s="189"/>
      <c r="G101" s="189"/>
      <c r="H101" s="189"/>
      <c r="I101" s="189"/>
      <c r="J101" s="190">
        <f>J394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106</v>
      </c>
      <c r="E102" s="189"/>
      <c r="F102" s="189"/>
      <c r="G102" s="189"/>
      <c r="H102" s="189"/>
      <c r="I102" s="189"/>
      <c r="J102" s="190">
        <f>J407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0"/>
      <c r="C103" s="181"/>
      <c r="D103" s="182" t="s">
        <v>107</v>
      </c>
      <c r="E103" s="183"/>
      <c r="F103" s="183"/>
      <c r="G103" s="183"/>
      <c r="H103" s="183"/>
      <c r="I103" s="183"/>
      <c r="J103" s="184">
        <f>J411</f>
        <v>0</v>
      </c>
      <c r="K103" s="181"/>
      <c r="L103" s="18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6"/>
      <c r="C104" s="187"/>
      <c r="D104" s="188" t="s">
        <v>108</v>
      </c>
      <c r="E104" s="189"/>
      <c r="F104" s="189"/>
      <c r="G104" s="189"/>
      <c r="H104" s="189"/>
      <c r="I104" s="189"/>
      <c r="J104" s="190">
        <f>J412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109</v>
      </c>
      <c r="E105" s="189"/>
      <c r="F105" s="189"/>
      <c r="G105" s="189"/>
      <c r="H105" s="189"/>
      <c r="I105" s="189"/>
      <c r="J105" s="190">
        <f>J456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110</v>
      </c>
      <c r="E106" s="189"/>
      <c r="F106" s="189"/>
      <c r="G106" s="189"/>
      <c r="H106" s="189"/>
      <c r="I106" s="189"/>
      <c r="J106" s="190">
        <f>J502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6"/>
      <c r="C107" s="187"/>
      <c r="D107" s="188" t="s">
        <v>111</v>
      </c>
      <c r="E107" s="189"/>
      <c r="F107" s="189"/>
      <c r="G107" s="189"/>
      <c r="H107" s="189"/>
      <c r="I107" s="189"/>
      <c r="J107" s="190">
        <f>J534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6"/>
      <c r="C108" s="187"/>
      <c r="D108" s="188" t="s">
        <v>112</v>
      </c>
      <c r="E108" s="189"/>
      <c r="F108" s="189"/>
      <c r="G108" s="189"/>
      <c r="H108" s="189"/>
      <c r="I108" s="189"/>
      <c r="J108" s="190">
        <f>J605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6"/>
      <c r="C109" s="187"/>
      <c r="D109" s="188" t="s">
        <v>113</v>
      </c>
      <c r="E109" s="189"/>
      <c r="F109" s="189"/>
      <c r="G109" s="189"/>
      <c r="H109" s="189"/>
      <c r="I109" s="189"/>
      <c r="J109" s="190">
        <f>J646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6"/>
      <c r="C110" s="187"/>
      <c r="D110" s="188" t="s">
        <v>114</v>
      </c>
      <c r="E110" s="189"/>
      <c r="F110" s="189"/>
      <c r="G110" s="189"/>
      <c r="H110" s="189"/>
      <c r="I110" s="189"/>
      <c r="J110" s="190">
        <f>J689</f>
        <v>0</v>
      </c>
      <c r="K110" s="187"/>
      <c r="L110" s="19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6"/>
      <c r="C111" s="187"/>
      <c r="D111" s="188" t="s">
        <v>115</v>
      </c>
      <c r="E111" s="189"/>
      <c r="F111" s="189"/>
      <c r="G111" s="189"/>
      <c r="H111" s="189"/>
      <c r="I111" s="189"/>
      <c r="J111" s="190">
        <f>J722</f>
        <v>0</v>
      </c>
      <c r="K111" s="187"/>
      <c r="L111" s="19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6"/>
      <c r="C112" s="187"/>
      <c r="D112" s="188" t="s">
        <v>116</v>
      </c>
      <c r="E112" s="189"/>
      <c r="F112" s="189"/>
      <c r="G112" s="189"/>
      <c r="H112" s="189"/>
      <c r="I112" s="189"/>
      <c r="J112" s="190">
        <f>J778</f>
        <v>0</v>
      </c>
      <c r="K112" s="187"/>
      <c r="L112" s="19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6"/>
      <c r="C113" s="187"/>
      <c r="D113" s="188" t="s">
        <v>117</v>
      </c>
      <c r="E113" s="189"/>
      <c r="F113" s="189"/>
      <c r="G113" s="189"/>
      <c r="H113" s="189"/>
      <c r="I113" s="189"/>
      <c r="J113" s="190">
        <f>J808</f>
        <v>0</v>
      </c>
      <c r="K113" s="187"/>
      <c r="L113" s="191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6"/>
      <c r="C114" s="187"/>
      <c r="D114" s="188" t="s">
        <v>118</v>
      </c>
      <c r="E114" s="189"/>
      <c r="F114" s="189"/>
      <c r="G114" s="189"/>
      <c r="H114" s="189"/>
      <c r="I114" s="189"/>
      <c r="J114" s="190">
        <f>J855</f>
        <v>0</v>
      </c>
      <c r="K114" s="187"/>
      <c r="L114" s="191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6"/>
      <c r="C115" s="187"/>
      <c r="D115" s="188" t="s">
        <v>119</v>
      </c>
      <c r="E115" s="189"/>
      <c r="F115" s="189"/>
      <c r="G115" s="189"/>
      <c r="H115" s="189"/>
      <c r="I115" s="189"/>
      <c r="J115" s="190">
        <f>J922</f>
        <v>0</v>
      </c>
      <c r="K115" s="187"/>
      <c r="L115" s="191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6"/>
      <c r="C116" s="187"/>
      <c r="D116" s="188" t="s">
        <v>120</v>
      </c>
      <c r="E116" s="189"/>
      <c r="F116" s="189"/>
      <c r="G116" s="189"/>
      <c r="H116" s="189"/>
      <c r="I116" s="189"/>
      <c r="J116" s="190">
        <f>J970</f>
        <v>0</v>
      </c>
      <c r="K116" s="187"/>
      <c r="L116" s="191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2" customFormat="1" ht="21.84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67"/>
      <c r="C118" s="68"/>
      <c r="D118" s="68"/>
      <c r="E118" s="68"/>
      <c r="F118" s="68"/>
      <c r="G118" s="68"/>
      <c r="H118" s="68"/>
      <c r="I118" s="68"/>
      <c r="J118" s="68"/>
      <c r="K118" s="68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22" s="2" customFormat="1" ht="6.96" customHeight="1">
      <c r="A122" s="39"/>
      <c r="B122" s="69"/>
      <c r="C122" s="70"/>
      <c r="D122" s="70"/>
      <c r="E122" s="70"/>
      <c r="F122" s="70"/>
      <c r="G122" s="70"/>
      <c r="H122" s="70"/>
      <c r="I122" s="70"/>
      <c r="J122" s="70"/>
      <c r="K122" s="70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24.96" customHeight="1">
      <c r="A123" s="39"/>
      <c r="B123" s="40"/>
      <c r="C123" s="24" t="s">
        <v>121</v>
      </c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2" customHeight="1">
      <c r="A125" s="39"/>
      <c r="B125" s="40"/>
      <c r="C125" s="33" t="s">
        <v>16</v>
      </c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6.5" customHeight="1">
      <c r="A126" s="39"/>
      <c r="B126" s="40"/>
      <c r="C126" s="41"/>
      <c r="D126" s="41"/>
      <c r="E126" s="175" t="str">
        <f>E7</f>
        <v>ZŠ Mařádkova - hala - rekonstrukce</v>
      </c>
      <c r="F126" s="33"/>
      <c r="G126" s="33"/>
      <c r="H126" s="33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2" customHeight="1">
      <c r="A127" s="39"/>
      <c r="B127" s="40"/>
      <c r="C127" s="33" t="s">
        <v>94</v>
      </c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6.5" customHeight="1">
      <c r="A128" s="39"/>
      <c r="B128" s="40"/>
      <c r="C128" s="41"/>
      <c r="D128" s="41"/>
      <c r="E128" s="77" t="str">
        <f>E9</f>
        <v>D.1.1. - Architektonicko stavební řešení</v>
      </c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6.96" customHeigh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2" customHeight="1">
      <c r="A130" s="39"/>
      <c r="B130" s="40"/>
      <c r="C130" s="33" t="s">
        <v>20</v>
      </c>
      <c r="D130" s="41"/>
      <c r="E130" s="41"/>
      <c r="F130" s="28" t="str">
        <f>F12</f>
        <v>Mařádkova 518/15, Předměstí, 746 01 Opava</v>
      </c>
      <c r="G130" s="41"/>
      <c r="H130" s="41"/>
      <c r="I130" s="33" t="s">
        <v>22</v>
      </c>
      <c r="J130" s="80" t="str">
        <f>IF(J12="","",J12)</f>
        <v>26. 1. 2026</v>
      </c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6.96" customHeight="1">
      <c r="A131" s="39"/>
      <c r="B131" s="40"/>
      <c r="C131" s="41"/>
      <c r="D131" s="41"/>
      <c r="E131" s="41"/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40.05" customHeight="1">
      <c r="A132" s="39"/>
      <c r="B132" s="40"/>
      <c r="C132" s="33" t="s">
        <v>24</v>
      </c>
      <c r="D132" s="41"/>
      <c r="E132" s="41"/>
      <c r="F132" s="28" t="str">
        <f>E15</f>
        <v>Statutární město Opava</v>
      </c>
      <c r="G132" s="41"/>
      <c r="H132" s="41"/>
      <c r="I132" s="33" t="s">
        <v>30</v>
      </c>
      <c r="J132" s="37" t="str">
        <f>E21</f>
        <v>ARCHITEKTONICKÁ KANCELÁŘ CHVÁTAL</v>
      </c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5.15" customHeight="1">
      <c r="A133" s="39"/>
      <c r="B133" s="40"/>
      <c r="C133" s="33" t="s">
        <v>28</v>
      </c>
      <c r="D133" s="41"/>
      <c r="E133" s="41"/>
      <c r="F133" s="28" t="str">
        <f>IF(E18="","",E18)</f>
        <v>Vyplň údaj</v>
      </c>
      <c r="G133" s="41"/>
      <c r="H133" s="41"/>
      <c r="I133" s="33" t="s">
        <v>33</v>
      </c>
      <c r="J133" s="37" t="str">
        <f>E24</f>
        <v xml:space="preserve"> </v>
      </c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0.32" customHeight="1">
      <c r="A134" s="39"/>
      <c r="B134" s="40"/>
      <c r="C134" s="41"/>
      <c r="D134" s="41"/>
      <c r="E134" s="41"/>
      <c r="F134" s="41"/>
      <c r="G134" s="41"/>
      <c r="H134" s="41"/>
      <c r="I134" s="41"/>
      <c r="J134" s="41"/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11" customFormat="1" ht="29.28" customHeight="1">
      <c r="A135" s="192"/>
      <c r="B135" s="193"/>
      <c r="C135" s="194" t="s">
        <v>122</v>
      </c>
      <c r="D135" s="195" t="s">
        <v>61</v>
      </c>
      <c r="E135" s="195" t="s">
        <v>57</v>
      </c>
      <c r="F135" s="195" t="s">
        <v>58</v>
      </c>
      <c r="G135" s="195" t="s">
        <v>123</v>
      </c>
      <c r="H135" s="195" t="s">
        <v>124</v>
      </c>
      <c r="I135" s="195" t="s">
        <v>125</v>
      </c>
      <c r="J135" s="195" t="s">
        <v>98</v>
      </c>
      <c r="K135" s="196" t="s">
        <v>126</v>
      </c>
      <c r="L135" s="197"/>
      <c r="M135" s="101" t="s">
        <v>1</v>
      </c>
      <c r="N135" s="102" t="s">
        <v>40</v>
      </c>
      <c r="O135" s="102" t="s">
        <v>127</v>
      </c>
      <c r="P135" s="102" t="s">
        <v>128</v>
      </c>
      <c r="Q135" s="102" t="s">
        <v>129</v>
      </c>
      <c r="R135" s="102" t="s">
        <v>130</v>
      </c>
      <c r="S135" s="102" t="s">
        <v>131</v>
      </c>
      <c r="T135" s="103" t="s">
        <v>132</v>
      </c>
      <c r="U135" s="192"/>
      <c r="V135" s="192"/>
      <c r="W135" s="192"/>
      <c r="X135" s="192"/>
      <c r="Y135" s="192"/>
      <c r="Z135" s="192"/>
      <c r="AA135" s="192"/>
      <c r="AB135" s="192"/>
      <c r="AC135" s="192"/>
      <c r="AD135" s="192"/>
      <c r="AE135" s="192"/>
    </row>
    <row r="136" s="2" customFormat="1" ht="22.8" customHeight="1">
      <c r="A136" s="39"/>
      <c r="B136" s="40"/>
      <c r="C136" s="108" t="s">
        <v>133</v>
      </c>
      <c r="D136" s="41"/>
      <c r="E136" s="41"/>
      <c r="F136" s="41"/>
      <c r="G136" s="41"/>
      <c r="H136" s="41"/>
      <c r="I136" s="41"/>
      <c r="J136" s="198">
        <f>BK136</f>
        <v>0</v>
      </c>
      <c r="K136" s="41"/>
      <c r="L136" s="45"/>
      <c r="M136" s="104"/>
      <c r="N136" s="199"/>
      <c r="O136" s="105"/>
      <c r="P136" s="200">
        <f>P137+P411</f>
        <v>0</v>
      </c>
      <c r="Q136" s="105"/>
      <c r="R136" s="200">
        <f>R137+R411</f>
        <v>284.26776906999999</v>
      </c>
      <c r="S136" s="105"/>
      <c r="T136" s="201">
        <f>T137+T411</f>
        <v>257.15140545000003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75</v>
      </c>
      <c r="AU136" s="18" t="s">
        <v>100</v>
      </c>
      <c r="BK136" s="202">
        <f>BK137+BK411</f>
        <v>0</v>
      </c>
    </row>
    <row r="137" s="12" customFormat="1" ht="25.92" customHeight="1">
      <c r="A137" s="12"/>
      <c r="B137" s="203"/>
      <c r="C137" s="204"/>
      <c r="D137" s="205" t="s">
        <v>75</v>
      </c>
      <c r="E137" s="206" t="s">
        <v>134</v>
      </c>
      <c r="F137" s="206" t="s">
        <v>135</v>
      </c>
      <c r="G137" s="204"/>
      <c r="H137" s="204"/>
      <c r="I137" s="207"/>
      <c r="J137" s="208">
        <f>BK137</f>
        <v>0</v>
      </c>
      <c r="K137" s="204"/>
      <c r="L137" s="209"/>
      <c r="M137" s="210"/>
      <c r="N137" s="211"/>
      <c r="O137" s="211"/>
      <c r="P137" s="212">
        <f>P138+P186+P256+P394+P407</f>
        <v>0</v>
      </c>
      <c r="Q137" s="211"/>
      <c r="R137" s="212">
        <f>R138+R186+R256+R394+R407</f>
        <v>189.24210006000001</v>
      </c>
      <c r="S137" s="211"/>
      <c r="T137" s="213">
        <f>T138+T186+T256+T394+T407</f>
        <v>232.696437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4" t="s">
        <v>84</v>
      </c>
      <c r="AT137" s="215" t="s">
        <v>75</v>
      </c>
      <c r="AU137" s="215" t="s">
        <v>76</v>
      </c>
      <c r="AY137" s="214" t="s">
        <v>136</v>
      </c>
      <c r="BK137" s="216">
        <f>BK138+BK186+BK256+BK394+BK407</f>
        <v>0</v>
      </c>
    </row>
    <row r="138" s="12" customFormat="1" ht="22.8" customHeight="1">
      <c r="A138" s="12"/>
      <c r="B138" s="203"/>
      <c r="C138" s="204"/>
      <c r="D138" s="205" t="s">
        <v>75</v>
      </c>
      <c r="E138" s="217" t="s">
        <v>86</v>
      </c>
      <c r="F138" s="217" t="s">
        <v>137</v>
      </c>
      <c r="G138" s="204"/>
      <c r="H138" s="204"/>
      <c r="I138" s="207"/>
      <c r="J138" s="218">
        <f>BK138</f>
        <v>0</v>
      </c>
      <c r="K138" s="204"/>
      <c r="L138" s="209"/>
      <c r="M138" s="210"/>
      <c r="N138" s="211"/>
      <c r="O138" s="211"/>
      <c r="P138" s="212">
        <f>SUM(P139:P185)</f>
        <v>0</v>
      </c>
      <c r="Q138" s="211"/>
      <c r="R138" s="212">
        <f>SUM(R139:R185)</f>
        <v>98.470840989999985</v>
      </c>
      <c r="S138" s="211"/>
      <c r="T138" s="213">
        <f>SUM(T139:T185)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4" t="s">
        <v>84</v>
      </c>
      <c r="AT138" s="215" t="s">
        <v>75</v>
      </c>
      <c r="AU138" s="215" t="s">
        <v>84</v>
      </c>
      <c r="AY138" s="214" t="s">
        <v>136</v>
      </c>
      <c r="BK138" s="216">
        <f>SUM(BK139:BK185)</f>
        <v>0</v>
      </c>
    </row>
    <row r="139" s="2" customFormat="1" ht="24.15" customHeight="1">
      <c r="A139" s="39"/>
      <c r="B139" s="40"/>
      <c r="C139" s="219" t="s">
        <v>138</v>
      </c>
      <c r="D139" s="219" t="s">
        <v>139</v>
      </c>
      <c r="E139" s="220" t="s">
        <v>140</v>
      </c>
      <c r="F139" s="221" t="s">
        <v>141</v>
      </c>
      <c r="G139" s="222" t="s">
        <v>142</v>
      </c>
      <c r="H139" s="223">
        <v>74.739000000000004</v>
      </c>
      <c r="I139" s="224"/>
      <c r="J139" s="225">
        <f>ROUND(I139*H139,2)</f>
        <v>0</v>
      </c>
      <c r="K139" s="221" t="s">
        <v>143</v>
      </c>
      <c r="L139" s="45"/>
      <c r="M139" s="226" t="s">
        <v>1</v>
      </c>
      <c r="N139" s="227" t="s">
        <v>41</v>
      </c>
      <c r="O139" s="92"/>
      <c r="P139" s="228">
        <f>O139*H139</f>
        <v>0</v>
      </c>
      <c r="Q139" s="228">
        <v>0.00010000000000000001</v>
      </c>
      <c r="R139" s="228">
        <f>Q139*H139</f>
        <v>0.0074739000000000012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144</v>
      </c>
      <c r="AT139" s="230" t="s">
        <v>139</v>
      </c>
      <c r="AU139" s="230" t="s">
        <v>86</v>
      </c>
      <c r="AY139" s="18" t="s">
        <v>136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84</v>
      </c>
      <c r="BK139" s="231">
        <f>ROUND(I139*H139,2)</f>
        <v>0</v>
      </c>
      <c r="BL139" s="18" t="s">
        <v>144</v>
      </c>
      <c r="BM139" s="230" t="s">
        <v>145</v>
      </c>
    </row>
    <row r="140" s="2" customFormat="1">
      <c r="A140" s="39"/>
      <c r="B140" s="40"/>
      <c r="C140" s="41"/>
      <c r="D140" s="232" t="s">
        <v>146</v>
      </c>
      <c r="E140" s="41"/>
      <c r="F140" s="233" t="s">
        <v>147</v>
      </c>
      <c r="G140" s="41"/>
      <c r="H140" s="41"/>
      <c r="I140" s="234"/>
      <c r="J140" s="41"/>
      <c r="K140" s="41"/>
      <c r="L140" s="45"/>
      <c r="M140" s="235"/>
      <c r="N140" s="236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146</v>
      </c>
      <c r="AU140" s="18" t="s">
        <v>86</v>
      </c>
    </row>
    <row r="141" s="2" customFormat="1">
      <c r="A141" s="39"/>
      <c r="B141" s="40"/>
      <c r="C141" s="41"/>
      <c r="D141" s="237" t="s">
        <v>148</v>
      </c>
      <c r="E141" s="41"/>
      <c r="F141" s="238" t="s">
        <v>149</v>
      </c>
      <c r="G141" s="41"/>
      <c r="H141" s="41"/>
      <c r="I141" s="234"/>
      <c r="J141" s="41"/>
      <c r="K141" s="41"/>
      <c r="L141" s="45"/>
      <c r="M141" s="235"/>
      <c r="N141" s="236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148</v>
      </c>
      <c r="AU141" s="18" t="s">
        <v>86</v>
      </c>
    </row>
    <row r="142" s="13" customFormat="1">
      <c r="A142" s="13"/>
      <c r="B142" s="239"/>
      <c r="C142" s="240"/>
      <c r="D142" s="232" t="s">
        <v>150</v>
      </c>
      <c r="E142" s="241" t="s">
        <v>1</v>
      </c>
      <c r="F142" s="242" t="s">
        <v>151</v>
      </c>
      <c r="G142" s="240"/>
      <c r="H142" s="241" t="s">
        <v>1</v>
      </c>
      <c r="I142" s="243"/>
      <c r="J142" s="240"/>
      <c r="K142" s="240"/>
      <c r="L142" s="244"/>
      <c r="M142" s="245"/>
      <c r="N142" s="246"/>
      <c r="O142" s="246"/>
      <c r="P142" s="246"/>
      <c r="Q142" s="246"/>
      <c r="R142" s="246"/>
      <c r="S142" s="246"/>
      <c r="T142" s="247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8" t="s">
        <v>150</v>
      </c>
      <c r="AU142" s="248" t="s">
        <v>86</v>
      </c>
      <c r="AV142" s="13" t="s">
        <v>84</v>
      </c>
      <c r="AW142" s="13" t="s">
        <v>32</v>
      </c>
      <c r="AX142" s="13" t="s">
        <v>76</v>
      </c>
      <c r="AY142" s="248" t="s">
        <v>136</v>
      </c>
    </row>
    <row r="143" s="14" customFormat="1">
      <c r="A143" s="14"/>
      <c r="B143" s="249"/>
      <c r="C143" s="250"/>
      <c r="D143" s="232" t="s">
        <v>150</v>
      </c>
      <c r="E143" s="251" t="s">
        <v>1</v>
      </c>
      <c r="F143" s="252" t="s">
        <v>152</v>
      </c>
      <c r="G143" s="250"/>
      <c r="H143" s="253">
        <v>74.739000000000004</v>
      </c>
      <c r="I143" s="254"/>
      <c r="J143" s="250"/>
      <c r="K143" s="250"/>
      <c r="L143" s="255"/>
      <c r="M143" s="256"/>
      <c r="N143" s="257"/>
      <c r="O143" s="257"/>
      <c r="P143" s="257"/>
      <c r="Q143" s="257"/>
      <c r="R143" s="257"/>
      <c r="S143" s="257"/>
      <c r="T143" s="258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9" t="s">
        <v>150</v>
      </c>
      <c r="AU143" s="259" t="s">
        <v>86</v>
      </c>
      <c r="AV143" s="14" t="s">
        <v>86</v>
      </c>
      <c r="AW143" s="14" t="s">
        <v>32</v>
      </c>
      <c r="AX143" s="14" t="s">
        <v>76</v>
      </c>
      <c r="AY143" s="259" t="s">
        <v>136</v>
      </c>
    </row>
    <row r="144" s="15" customFormat="1">
      <c r="A144" s="15"/>
      <c r="B144" s="260"/>
      <c r="C144" s="261"/>
      <c r="D144" s="232" t="s">
        <v>150</v>
      </c>
      <c r="E144" s="262" t="s">
        <v>1</v>
      </c>
      <c r="F144" s="263" t="s">
        <v>153</v>
      </c>
      <c r="G144" s="261"/>
      <c r="H144" s="264">
        <v>74.739000000000004</v>
      </c>
      <c r="I144" s="265"/>
      <c r="J144" s="261"/>
      <c r="K144" s="261"/>
      <c r="L144" s="266"/>
      <c r="M144" s="267"/>
      <c r="N144" s="268"/>
      <c r="O144" s="268"/>
      <c r="P144" s="268"/>
      <c r="Q144" s="268"/>
      <c r="R144" s="268"/>
      <c r="S144" s="268"/>
      <c r="T144" s="269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70" t="s">
        <v>150</v>
      </c>
      <c r="AU144" s="270" t="s">
        <v>86</v>
      </c>
      <c r="AV144" s="15" t="s">
        <v>144</v>
      </c>
      <c r="AW144" s="15" t="s">
        <v>32</v>
      </c>
      <c r="AX144" s="15" t="s">
        <v>84</v>
      </c>
      <c r="AY144" s="270" t="s">
        <v>136</v>
      </c>
    </row>
    <row r="145" s="2" customFormat="1" ht="24.15" customHeight="1">
      <c r="A145" s="39"/>
      <c r="B145" s="40"/>
      <c r="C145" s="271" t="s">
        <v>154</v>
      </c>
      <c r="D145" s="271" t="s">
        <v>155</v>
      </c>
      <c r="E145" s="272" t="s">
        <v>156</v>
      </c>
      <c r="F145" s="273" t="s">
        <v>157</v>
      </c>
      <c r="G145" s="274" t="s">
        <v>142</v>
      </c>
      <c r="H145" s="275">
        <v>88.528000000000006</v>
      </c>
      <c r="I145" s="276"/>
      <c r="J145" s="277">
        <f>ROUND(I145*H145,2)</f>
        <v>0</v>
      </c>
      <c r="K145" s="273" t="s">
        <v>143</v>
      </c>
      <c r="L145" s="278"/>
      <c r="M145" s="279" t="s">
        <v>1</v>
      </c>
      <c r="N145" s="280" t="s">
        <v>41</v>
      </c>
      <c r="O145" s="92"/>
      <c r="P145" s="228">
        <f>O145*H145</f>
        <v>0</v>
      </c>
      <c r="Q145" s="228">
        <v>0.00010000000000000001</v>
      </c>
      <c r="R145" s="228">
        <f>Q145*H145</f>
        <v>0.0088528000000000009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158</v>
      </c>
      <c r="AT145" s="230" t="s">
        <v>155</v>
      </c>
      <c r="AU145" s="230" t="s">
        <v>86</v>
      </c>
      <c r="AY145" s="18" t="s">
        <v>136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84</v>
      </c>
      <c r="BK145" s="231">
        <f>ROUND(I145*H145,2)</f>
        <v>0</v>
      </c>
      <c r="BL145" s="18" t="s">
        <v>144</v>
      </c>
      <c r="BM145" s="230" t="s">
        <v>159</v>
      </c>
    </row>
    <row r="146" s="2" customFormat="1">
      <c r="A146" s="39"/>
      <c r="B146" s="40"/>
      <c r="C146" s="41"/>
      <c r="D146" s="232" t="s">
        <v>146</v>
      </c>
      <c r="E146" s="41"/>
      <c r="F146" s="233" t="s">
        <v>157</v>
      </c>
      <c r="G146" s="41"/>
      <c r="H146" s="41"/>
      <c r="I146" s="234"/>
      <c r="J146" s="41"/>
      <c r="K146" s="41"/>
      <c r="L146" s="45"/>
      <c r="M146" s="235"/>
      <c r="N146" s="236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146</v>
      </c>
      <c r="AU146" s="18" t="s">
        <v>86</v>
      </c>
    </row>
    <row r="147" s="14" customFormat="1">
      <c r="A147" s="14"/>
      <c r="B147" s="249"/>
      <c r="C147" s="250"/>
      <c r="D147" s="232" t="s">
        <v>150</v>
      </c>
      <c r="E147" s="250"/>
      <c r="F147" s="252" t="s">
        <v>160</v>
      </c>
      <c r="G147" s="250"/>
      <c r="H147" s="253">
        <v>88.528000000000006</v>
      </c>
      <c r="I147" s="254"/>
      <c r="J147" s="250"/>
      <c r="K147" s="250"/>
      <c r="L147" s="255"/>
      <c r="M147" s="256"/>
      <c r="N147" s="257"/>
      <c r="O147" s="257"/>
      <c r="P147" s="257"/>
      <c r="Q147" s="257"/>
      <c r="R147" s="257"/>
      <c r="S147" s="257"/>
      <c r="T147" s="258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9" t="s">
        <v>150</v>
      </c>
      <c r="AU147" s="259" t="s">
        <v>86</v>
      </c>
      <c r="AV147" s="14" t="s">
        <v>86</v>
      </c>
      <c r="AW147" s="14" t="s">
        <v>4</v>
      </c>
      <c r="AX147" s="14" t="s">
        <v>84</v>
      </c>
      <c r="AY147" s="259" t="s">
        <v>136</v>
      </c>
    </row>
    <row r="148" s="2" customFormat="1" ht="24.15" customHeight="1">
      <c r="A148" s="39"/>
      <c r="B148" s="40"/>
      <c r="C148" s="219" t="s">
        <v>7</v>
      </c>
      <c r="D148" s="219" t="s">
        <v>139</v>
      </c>
      <c r="E148" s="220" t="s">
        <v>161</v>
      </c>
      <c r="F148" s="221" t="s">
        <v>162</v>
      </c>
      <c r="G148" s="222" t="s">
        <v>163</v>
      </c>
      <c r="H148" s="223">
        <v>6.0170000000000003</v>
      </c>
      <c r="I148" s="224"/>
      <c r="J148" s="225">
        <f>ROUND(I148*H148,2)</f>
        <v>0</v>
      </c>
      <c r="K148" s="221" t="s">
        <v>1</v>
      </c>
      <c r="L148" s="45"/>
      <c r="M148" s="226" t="s">
        <v>1</v>
      </c>
      <c r="N148" s="227" t="s">
        <v>41</v>
      </c>
      <c r="O148" s="92"/>
      <c r="P148" s="228">
        <f>O148*H148</f>
        <v>0</v>
      </c>
      <c r="Q148" s="228">
        <v>1.98</v>
      </c>
      <c r="R148" s="228">
        <f>Q148*H148</f>
        <v>11.91366</v>
      </c>
      <c r="S148" s="228">
        <v>0</v>
      </c>
      <c r="T148" s="22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144</v>
      </c>
      <c r="AT148" s="230" t="s">
        <v>139</v>
      </c>
      <c r="AU148" s="230" t="s">
        <v>86</v>
      </c>
      <c r="AY148" s="18" t="s">
        <v>136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84</v>
      </c>
      <c r="BK148" s="231">
        <f>ROUND(I148*H148,2)</f>
        <v>0</v>
      </c>
      <c r="BL148" s="18" t="s">
        <v>144</v>
      </c>
      <c r="BM148" s="230" t="s">
        <v>164</v>
      </c>
    </row>
    <row r="149" s="2" customFormat="1">
      <c r="A149" s="39"/>
      <c r="B149" s="40"/>
      <c r="C149" s="41"/>
      <c r="D149" s="232" t="s">
        <v>146</v>
      </c>
      <c r="E149" s="41"/>
      <c r="F149" s="233" t="s">
        <v>165</v>
      </c>
      <c r="G149" s="41"/>
      <c r="H149" s="41"/>
      <c r="I149" s="234"/>
      <c r="J149" s="41"/>
      <c r="K149" s="41"/>
      <c r="L149" s="45"/>
      <c r="M149" s="235"/>
      <c r="N149" s="236"/>
      <c r="O149" s="92"/>
      <c r="P149" s="92"/>
      <c r="Q149" s="92"/>
      <c r="R149" s="92"/>
      <c r="S149" s="92"/>
      <c r="T149" s="93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146</v>
      </c>
      <c r="AU149" s="18" t="s">
        <v>86</v>
      </c>
    </row>
    <row r="150" s="13" customFormat="1">
      <c r="A150" s="13"/>
      <c r="B150" s="239"/>
      <c r="C150" s="240"/>
      <c r="D150" s="232" t="s">
        <v>150</v>
      </c>
      <c r="E150" s="241" t="s">
        <v>1</v>
      </c>
      <c r="F150" s="242" t="s">
        <v>166</v>
      </c>
      <c r="G150" s="240"/>
      <c r="H150" s="241" t="s">
        <v>1</v>
      </c>
      <c r="I150" s="243"/>
      <c r="J150" s="240"/>
      <c r="K150" s="240"/>
      <c r="L150" s="244"/>
      <c r="M150" s="245"/>
      <c r="N150" s="246"/>
      <c r="O150" s="246"/>
      <c r="P150" s="246"/>
      <c r="Q150" s="246"/>
      <c r="R150" s="246"/>
      <c r="S150" s="246"/>
      <c r="T150" s="247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8" t="s">
        <v>150</v>
      </c>
      <c r="AU150" s="248" t="s">
        <v>86</v>
      </c>
      <c r="AV150" s="13" t="s">
        <v>84</v>
      </c>
      <c r="AW150" s="13" t="s">
        <v>32</v>
      </c>
      <c r="AX150" s="13" t="s">
        <v>76</v>
      </c>
      <c r="AY150" s="248" t="s">
        <v>136</v>
      </c>
    </row>
    <row r="151" s="14" customFormat="1">
      <c r="A151" s="14"/>
      <c r="B151" s="249"/>
      <c r="C151" s="250"/>
      <c r="D151" s="232" t="s">
        <v>150</v>
      </c>
      <c r="E151" s="251" t="s">
        <v>1</v>
      </c>
      <c r="F151" s="252" t="s">
        <v>167</v>
      </c>
      <c r="G151" s="250"/>
      <c r="H151" s="253">
        <v>0.48199999999999998</v>
      </c>
      <c r="I151" s="254"/>
      <c r="J151" s="250"/>
      <c r="K151" s="250"/>
      <c r="L151" s="255"/>
      <c r="M151" s="256"/>
      <c r="N151" s="257"/>
      <c r="O151" s="257"/>
      <c r="P151" s="257"/>
      <c r="Q151" s="257"/>
      <c r="R151" s="257"/>
      <c r="S151" s="257"/>
      <c r="T151" s="258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9" t="s">
        <v>150</v>
      </c>
      <c r="AU151" s="259" t="s">
        <v>86</v>
      </c>
      <c r="AV151" s="14" t="s">
        <v>86</v>
      </c>
      <c r="AW151" s="14" t="s">
        <v>32</v>
      </c>
      <c r="AX151" s="14" t="s">
        <v>76</v>
      </c>
      <c r="AY151" s="259" t="s">
        <v>136</v>
      </c>
    </row>
    <row r="152" s="13" customFormat="1">
      <c r="A152" s="13"/>
      <c r="B152" s="239"/>
      <c r="C152" s="240"/>
      <c r="D152" s="232" t="s">
        <v>150</v>
      </c>
      <c r="E152" s="241" t="s">
        <v>1</v>
      </c>
      <c r="F152" s="242" t="s">
        <v>168</v>
      </c>
      <c r="G152" s="240"/>
      <c r="H152" s="241" t="s">
        <v>1</v>
      </c>
      <c r="I152" s="243"/>
      <c r="J152" s="240"/>
      <c r="K152" s="240"/>
      <c r="L152" s="244"/>
      <c r="M152" s="245"/>
      <c r="N152" s="246"/>
      <c r="O152" s="246"/>
      <c r="P152" s="246"/>
      <c r="Q152" s="246"/>
      <c r="R152" s="246"/>
      <c r="S152" s="246"/>
      <c r="T152" s="247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8" t="s">
        <v>150</v>
      </c>
      <c r="AU152" s="248" t="s">
        <v>86</v>
      </c>
      <c r="AV152" s="13" t="s">
        <v>84</v>
      </c>
      <c r="AW152" s="13" t="s">
        <v>32</v>
      </c>
      <c r="AX152" s="13" t="s">
        <v>76</v>
      </c>
      <c r="AY152" s="248" t="s">
        <v>136</v>
      </c>
    </row>
    <row r="153" s="14" customFormat="1">
      <c r="A153" s="14"/>
      <c r="B153" s="249"/>
      <c r="C153" s="250"/>
      <c r="D153" s="232" t="s">
        <v>150</v>
      </c>
      <c r="E153" s="251" t="s">
        <v>1</v>
      </c>
      <c r="F153" s="252" t="s">
        <v>169</v>
      </c>
      <c r="G153" s="250"/>
      <c r="H153" s="253">
        <v>5.5350000000000001</v>
      </c>
      <c r="I153" s="254"/>
      <c r="J153" s="250"/>
      <c r="K153" s="250"/>
      <c r="L153" s="255"/>
      <c r="M153" s="256"/>
      <c r="N153" s="257"/>
      <c r="O153" s="257"/>
      <c r="P153" s="257"/>
      <c r="Q153" s="257"/>
      <c r="R153" s="257"/>
      <c r="S153" s="257"/>
      <c r="T153" s="258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9" t="s">
        <v>150</v>
      </c>
      <c r="AU153" s="259" t="s">
        <v>86</v>
      </c>
      <c r="AV153" s="14" t="s">
        <v>86</v>
      </c>
      <c r="AW153" s="14" t="s">
        <v>32</v>
      </c>
      <c r="AX153" s="14" t="s">
        <v>76</v>
      </c>
      <c r="AY153" s="259" t="s">
        <v>136</v>
      </c>
    </row>
    <row r="154" s="15" customFormat="1">
      <c r="A154" s="15"/>
      <c r="B154" s="260"/>
      <c r="C154" s="261"/>
      <c r="D154" s="232" t="s">
        <v>150</v>
      </c>
      <c r="E154" s="262" t="s">
        <v>1</v>
      </c>
      <c r="F154" s="263" t="s">
        <v>153</v>
      </c>
      <c r="G154" s="261"/>
      <c r="H154" s="264">
        <v>6.0170000000000003</v>
      </c>
      <c r="I154" s="265"/>
      <c r="J154" s="261"/>
      <c r="K154" s="261"/>
      <c r="L154" s="266"/>
      <c r="M154" s="267"/>
      <c r="N154" s="268"/>
      <c r="O154" s="268"/>
      <c r="P154" s="268"/>
      <c r="Q154" s="268"/>
      <c r="R154" s="268"/>
      <c r="S154" s="268"/>
      <c r="T154" s="269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70" t="s">
        <v>150</v>
      </c>
      <c r="AU154" s="270" t="s">
        <v>86</v>
      </c>
      <c r="AV154" s="15" t="s">
        <v>144</v>
      </c>
      <c r="AW154" s="15" t="s">
        <v>32</v>
      </c>
      <c r="AX154" s="15" t="s">
        <v>84</v>
      </c>
      <c r="AY154" s="270" t="s">
        <v>136</v>
      </c>
    </row>
    <row r="155" s="2" customFormat="1" ht="24.15" customHeight="1">
      <c r="A155" s="39"/>
      <c r="B155" s="40"/>
      <c r="C155" s="219" t="s">
        <v>170</v>
      </c>
      <c r="D155" s="219" t="s">
        <v>139</v>
      </c>
      <c r="E155" s="220" t="s">
        <v>171</v>
      </c>
      <c r="F155" s="221" t="s">
        <v>172</v>
      </c>
      <c r="G155" s="222" t="s">
        <v>163</v>
      </c>
      <c r="H155" s="223">
        <v>31.538</v>
      </c>
      <c r="I155" s="224"/>
      <c r="J155" s="225">
        <f>ROUND(I155*H155,2)</f>
        <v>0</v>
      </c>
      <c r="K155" s="221" t="s">
        <v>143</v>
      </c>
      <c r="L155" s="45"/>
      <c r="M155" s="226" t="s">
        <v>1</v>
      </c>
      <c r="N155" s="227" t="s">
        <v>41</v>
      </c>
      <c r="O155" s="92"/>
      <c r="P155" s="228">
        <f>O155*H155</f>
        <v>0</v>
      </c>
      <c r="Q155" s="228">
        <v>2.5018699999999998</v>
      </c>
      <c r="R155" s="228">
        <f>Q155*H155</f>
        <v>78.903976059999991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144</v>
      </c>
      <c r="AT155" s="230" t="s">
        <v>139</v>
      </c>
      <c r="AU155" s="230" t="s">
        <v>86</v>
      </c>
      <c r="AY155" s="18" t="s">
        <v>136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84</v>
      </c>
      <c r="BK155" s="231">
        <f>ROUND(I155*H155,2)</f>
        <v>0</v>
      </c>
      <c r="BL155" s="18" t="s">
        <v>144</v>
      </c>
      <c r="BM155" s="230" t="s">
        <v>173</v>
      </c>
    </row>
    <row r="156" s="2" customFormat="1">
      <c r="A156" s="39"/>
      <c r="B156" s="40"/>
      <c r="C156" s="41"/>
      <c r="D156" s="232" t="s">
        <v>146</v>
      </c>
      <c r="E156" s="41"/>
      <c r="F156" s="233" t="s">
        <v>174</v>
      </c>
      <c r="G156" s="41"/>
      <c r="H156" s="41"/>
      <c r="I156" s="234"/>
      <c r="J156" s="41"/>
      <c r="K156" s="41"/>
      <c r="L156" s="45"/>
      <c r="M156" s="235"/>
      <c r="N156" s="236"/>
      <c r="O156" s="92"/>
      <c r="P156" s="92"/>
      <c r="Q156" s="92"/>
      <c r="R156" s="92"/>
      <c r="S156" s="92"/>
      <c r="T156" s="93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146</v>
      </c>
      <c r="AU156" s="18" t="s">
        <v>86</v>
      </c>
    </row>
    <row r="157" s="2" customFormat="1">
      <c r="A157" s="39"/>
      <c r="B157" s="40"/>
      <c r="C157" s="41"/>
      <c r="D157" s="237" t="s">
        <v>148</v>
      </c>
      <c r="E157" s="41"/>
      <c r="F157" s="238" t="s">
        <v>175</v>
      </c>
      <c r="G157" s="41"/>
      <c r="H157" s="41"/>
      <c r="I157" s="234"/>
      <c r="J157" s="41"/>
      <c r="K157" s="41"/>
      <c r="L157" s="45"/>
      <c r="M157" s="235"/>
      <c r="N157" s="236"/>
      <c r="O157" s="92"/>
      <c r="P157" s="92"/>
      <c r="Q157" s="92"/>
      <c r="R157" s="92"/>
      <c r="S157" s="92"/>
      <c r="T157" s="93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148</v>
      </c>
      <c r="AU157" s="18" t="s">
        <v>86</v>
      </c>
    </row>
    <row r="158" s="13" customFormat="1">
      <c r="A158" s="13"/>
      <c r="B158" s="239"/>
      <c r="C158" s="240"/>
      <c r="D158" s="232" t="s">
        <v>150</v>
      </c>
      <c r="E158" s="241" t="s">
        <v>1</v>
      </c>
      <c r="F158" s="242" t="s">
        <v>176</v>
      </c>
      <c r="G158" s="240"/>
      <c r="H158" s="241" t="s">
        <v>1</v>
      </c>
      <c r="I158" s="243"/>
      <c r="J158" s="240"/>
      <c r="K158" s="240"/>
      <c r="L158" s="244"/>
      <c r="M158" s="245"/>
      <c r="N158" s="246"/>
      <c r="O158" s="246"/>
      <c r="P158" s="246"/>
      <c r="Q158" s="246"/>
      <c r="R158" s="246"/>
      <c r="S158" s="246"/>
      <c r="T158" s="247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8" t="s">
        <v>150</v>
      </c>
      <c r="AU158" s="248" t="s">
        <v>86</v>
      </c>
      <c r="AV158" s="13" t="s">
        <v>84</v>
      </c>
      <c r="AW158" s="13" t="s">
        <v>32</v>
      </c>
      <c r="AX158" s="13" t="s">
        <v>76</v>
      </c>
      <c r="AY158" s="248" t="s">
        <v>136</v>
      </c>
    </row>
    <row r="159" s="13" customFormat="1">
      <c r="A159" s="13"/>
      <c r="B159" s="239"/>
      <c r="C159" s="240"/>
      <c r="D159" s="232" t="s">
        <v>150</v>
      </c>
      <c r="E159" s="241" t="s">
        <v>1</v>
      </c>
      <c r="F159" s="242" t="s">
        <v>166</v>
      </c>
      <c r="G159" s="240"/>
      <c r="H159" s="241" t="s">
        <v>1</v>
      </c>
      <c r="I159" s="243"/>
      <c r="J159" s="240"/>
      <c r="K159" s="240"/>
      <c r="L159" s="244"/>
      <c r="M159" s="245"/>
      <c r="N159" s="246"/>
      <c r="O159" s="246"/>
      <c r="P159" s="246"/>
      <c r="Q159" s="246"/>
      <c r="R159" s="246"/>
      <c r="S159" s="246"/>
      <c r="T159" s="247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8" t="s">
        <v>150</v>
      </c>
      <c r="AU159" s="248" t="s">
        <v>86</v>
      </c>
      <c r="AV159" s="13" t="s">
        <v>84</v>
      </c>
      <c r="AW159" s="13" t="s">
        <v>32</v>
      </c>
      <c r="AX159" s="13" t="s">
        <v>76</v>
      </c>
      <c r="AY159" s="248" t="s">
        <v>136</v>
      </c>
    </row>
    <row r="160" s="14" customFormat="1">
      <c r="A160" s="14"/>
      <c r="B160" s="249"/>
      <c r="C160" s="250"/>
      <c r="D160" s="232" t="s">
        <v>150</v>
      </c>
      <c r="E160" s="251" t="s">
        <v>1</v>
      </c>
      <c r="F160" s="252" t="s">
        <v>177</v>
      </c>
      <c r="G160" s="250"/>
      <c r="H160" s="253">
        <v>2.4079999999999999</v>
      </c>
      <c r="I160" s="254"/>
      <c r="J160" s="250"/>
      <c r="K160" s="250"/>
      <c r="L160" s="255"/>
      <c r="M160" s="256"/>
      <c r="N160" s="257"/>
      <c r="O160" s="257"/>
      <c r="P160" s="257"/>
      <c r="Q160" s="257"/>
      <c r="R160" s="257"/>
      <c r="S160" s="257"/>
      <c r="T160" s="258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9" t="s">
        <v>150</v>
      </c>
      <c r="AU160" s="259" t="s">
        <v>86</v>
      </c>
      <c r="AV160" s="14" t="s">
        <v>86</v>
      </c>
      <c r="AW160" s="14" t="s">
        <v>32</v>
      </c>
      <c r="AX160" s="14" t="s">
        <v>76</v>
      </c>
      <c r="AY160" s="259" t="s">
        <v>136</v>
      </c>
    </row>
    <row r="161" s="13" customFormat="1">
      <c r="A161" s="13"/>
      <c r="B161" s="239"/>
      <c r="C161" s="240"/>
      <c r="D161" s="232" t="s">
        <v>150</v>
      </c>
      <c r="E161" s="241" t="s">
        <v>1</v>
      </c>
      <c r="F161" s="242" t="s">
        <v>178</v>
      </c>
      <c r="G161" s="240"/>
      <c r="H161" s="241" t="s">
        <v>1</v>
      </c>
      <c r="I161" s="243"/>
      <c r="J161" s="240"/>
      <c r="K161" s="240"/>
      <c r="L161" s="244"/>
      <c r="M161" s="245"/>
      <c r="N161" s="246"/>
      <c r="O161" s="246"/>
      <c r="P161" s="246"/>
      <c r="Q161" s="246"/>
      <c r="R161" s="246"/>
      <c r="S161" s="246"/>
      <c r="T161" s="247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8" t="s">
        <v>150</v>
      </c>
      <c r="AU161" s="248" t="s">
        <v>86</v>
      </c>
      <c r="AV161" s="13" t="s">
        <v>84</v>
      </c>
      <c r="AW161" s="13" t="s">
        <v>32</v>
      </c>
      <c r="AX161" s="13" t="s">
        <v>76</v>
      </c>
      <c r="AY161" s="248" t="s">
        <v>136</v>
      </c>
    </row>
    <row r="162" s="14" customFormat="1">
      <c r="A162" s="14"/>
      <c r="B162" s="249"/>
      <c r="C162" s="250"/>
      <c r="D162" s="232" t="s">
        <v>150</v>
      </c>
      <c r="E162" s="251" t="s">
        <v>1</v>
      </c>
      <c r="F162" s="252" t="s">
        <v>179</v>
      </c>
      <c r="G162" s="250"/>
      <c r="H162" s="253">
        <v>1.4550000000000001</v>
      </c>
      <c r="I162" s="254"/>
      <c r="J162" s="250"/>
      <c r="K162" s="250"/>
      <c r="L162" s="255"/>
      <c r="M162" s="256"/>
      <c r="N162" s="257"/>
      <c r="O162" s="257"/>
      <c r="P162" s="257"/>
      <c r="Q162" s="257"/>
      <c r="R162" s="257"/>
      <c r="S162" s="257"/>
      <c r="T162" s="258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9" t="s">
        <v>150</v>
      </c>
      <c r="AU162" s="259" t="s">
        <v>86</v>
      </c>
      <c r="AV162" s="14" t="s">
        <v>86</v>
      </c>
      <c r="AW162" s="14" t="s">
        <v>32</v>
      </c>
      <c r="AX162" s="14" t="s">
        <v>76</v>
      </c>
      <c r="AY162" s="259" t="s">
        <v>136</v>
      </c>
    </row>
    <row r="163" s="13" customFormat="1">
      <c r="A163" s="13"/>
      <c r="B163" s="239"/>
      <c r="C163" s="240"/>
      <c r="D163" s="232" t="s">
        <v>150</v>
      </c>
      <c r="E163" s="241" t="s">
        <v>1</v>
      </c>
      <c r="F163" s="242" t="s">
        <v>168</v>
      </c>
      <c r="G163" s="240"/>
      <c r="H163" s="241" t="s">
        <v>1</v>
      </c>
      <c r="I163" s="243"/>
      <c r="J163" s="240"/>
      <c r="K163" s="240"/>
      <c r="L163" s="244"/>
      <c r="M163" s="245"/>
      <c r="N163" s="246"/>
      <c r="O163" s="246"/>
      <c r="P163" s="246"/>
      <c r="Q163" s="246"/>
      <c r="R163" s="246"/>
      <c r="S163" s="246"/>
      <c r="T163" s="247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8" t="s">
        <v>150</v>
      </c>
      <c r="AU163" s="248" t="s">
        <v>86</v>
      </c>
      <c r="AV163" s="13" t="s">
        <v>84</v>
      </c>
      <c r="AW163" s="13" t="s">
        <v>32</v>
      </c>
      <c r="AX163" s="13" t="s">
        <v>76</v>
      </c>
      <c r="AY163" s="248" t="s">
        <v>136</v>
      </c>
    </row>
    <row r="164" s="14" customFormat="1">
      <c r="A164" s="14"/>
      <c r="B164" s="249"/>
      <c r="C164" s="250"/>
      <c r="D164" s="232" t="s">
        <v>150</v>
      </c>
      <c r="E164" s="251" t="s">
        <v>1</v>
      </c>
      <c r="F164" s="252" t="s">
        <v>180</v>
      </c>
      <c r="G164" s="250"/>
      <c r="H164" s="253">
        <v>27.675000000000001</v>
      </c>
      <c r="I164" s="254"/>
      <c r="J164" s="250"/>
      <c r="K164" s="250"/>
      <c r="L164" s="255"/>
      <c r="M164" s="256"/>
      <c r="N164" s="257"/>
      <c r="O164" s="257"/>
      <c r="P164" s="257"/>
      <c r="Q164" s="257"/>
      <c r="R164" s="257"/>
      <c r="S164" s="257"/>
      <c r="T164" s="258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9" t="s">
        <v>150</v>
      </c>
      <c r="AU164" s="259" t="s">
        <v>86</v>
      </c>
      <c r="AV164" s="14" t="s">
        <v>86</v>
      </c>
      <c r="AW164" s="14" t="s">
        <v>32</v>
      </c>
      <c r="AX164" s="14" t="s">
        <v>76</v>
      </c>
      <c r="AY164" s="259" t="s">
        <v>136</v>
      </c>
    </row>
    <row r="165" s="15" customFormat="1">
      <c r="A165" s="15"/>
      <c r="B165" s="260"/>
      <c r="C165" s="261"/>
      <c r="D165" s="232" t="s">
        <v>150</v>
      </c>
      <c r="E165" s="262" t="s">
        <v>1</v>
      </c>
      <c r="F165" s="263" t="s">
        <v>153</v>
      </c>
      <c r="G165" s="261"/>
      <c r="H165" s="264">
        <v>31.538</v>
      </c>
      <c r="I165" s="265"/>
      <c r="J165" s="261"/>
      <c r="K165" s="261"/>
      <c r="L165" s="266"/>
      <c r="M165" s="267"/>
      <c r="N165" s="268"/>
      <c r="O165" s="268"/>
      <c r="P165" s="268"/>
      <c r="Q165" s="268"/>
      <c r="R165" s="268"/>
      <c r="S165" s="268"/>
      <c r="T165" s="269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70" t="s">
        <v>150</v>
      </c>
      <c r="AU165" s="270" t="s">
        <v>86</v>
      </c>
      <c r="AV165" s="15" t="s">
        <v>144</v>
      </c>
      <c r="AW165" s="15" t="s">
        <v>32</v>
      </c>
      <c r="AX165" s="15" t="s">
        <v>84</v>
      </c>
      <c r="AY165" s="270" t="s">
        <v>136</v>
      </c>
    </row>
    <row r="166" s="2" customFormat="1" ht="16.5" customHeight="1">
      <c r="A166" s="39"/>
      <c r="B166" s="40"/>
      <c r="C166" s="219" t="s">
        <v>181</v>
      </c>
      <c r="D166" s="219" t="s">
        <v>139</v>
      </c>
      <c r="E166" s="220" t="s">
        <v>182</v>
      </c>
      <c r="F166" s="221" t="s">
        <v>183</v>
      </c>
      <c r="G166" s="222" t="s">
        <v>184</v>
      </c>
      <c r="H166" s="223">
        <v>1.589</v>
      </c>
      <c r="I166" s="224"/>
      <c r="J166" s="225">
        <f>ROUND(I166*H166,2)</f>
        <v>0</v>
      </c>
      <c r="K166" s="221" t="s">
        <v>143</v>
      </c>
      <c r="L166" s="45"/>
      <c r="M166" s="226" t="s">
        <v>1</v>
      </c>
      <c r="N166" s="227" t="s">
        <v>41</v>
      </c>
      <c r="O166" s="92"/>
      <c r="P166" s="228">
        <f>O166*H166</f>
        <v>0</v>
      </c>
      <c r="Q166" s="228">
        <v>1.06277</v>
      </c>
      <c r="R166" s="228">
        <f>Q166*H166</f>
        <v>1.6887415299999999</v>
      </c>
      <c r="S166" s="228">
        <v>0</v>
      </c>
      <c r="T166" s="22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0" t="s">
        <v>144</v>
      </c>
      <c r="AT166" s="230" t="s">
        <v>139</v>
      </c>
      <c r="AU166" s="230" t="s">
        <v>86</v>
      </c>
      <c r="AY166" s="18" t="s">
        <v>136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8" t="s">
        <v>84</v>
      </c>
      <c r="BK166" s="231">
        <f>ROUND(I166*H166,2)</f>
        <v>0</v>
      </c>
      <c r="BL166" s="18" t="s">
        <v>144</v>
      </c>
      <c r="BM166" s="230" t="s">
        <v>185</v>
      </c>
    </row>
    <row r="167" s="2" customFormat="1">
      <c r="A167" s="39"/>
      <c r="B167" s="40"/>
      <c r="C167" s="41"/>
      <c r="D167" s="232" t="s">
        <v>146</v>
      </c>
      <c r="E167" s="41"/>
      <c r="F167" s="233" t="s">
        <v>186</v>
      </c>
      <c r="G167" s="41"/>
      <c r="H167" s="41"/>
      <c r="I167" s="234"/>
      <c r="J167" s="41"/>
      <c r="K167" s="41"/>
      <c r="L167" s="45"/>
      <c r="M167" s="235"/>
      <c r="N167" s="236"/>
      <c r="O167" s="92"/>
      <c r="P167" s="92"/>
      <c r="Q167" s="92"/>
      <c r="R167" s="92"/>
      <c r="S167" s="92"/>
      <c r="T167" s="93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146</v>
      </c>
      <c r="AU167" s="18" t="s">
        <v>86</v>
      </c>
    </row>
    <row r="168" s="2" customFormat="1">
      <c r="A168" s="39"/>
      <c r="B168" s="40"/>
      <c r="C168" s="41"/>
      <c r="D168" s="237" t="s">
        <v>148</v>
      </c>
      <c r="E168" s="41"/>
      <c r="F168" s="238" t="s">
        <v>187</v>
      </c>
      <c r="G168" s="41"/>
      <c r="H168" s="41"/>
      <c r="I168" s="234"/>
      <c r="J168" s="41"/>
      <c r="K168" s="41"/>
      <c r="L168" s="45"/>
      <c r="M168" s="235"/>
      <c r="N168" s="236"/>
      <c r="O168" s="92"/>
      <c r="P168" s="92"/>
      <c r="Q168" s="92"/>
      <c r="R168" s="92"/>
      <c r="S168" s="92"/>
      <c r="T168" s="93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148</v>
      </c>
      <c r="AU168" s="18" t="s">
        <v>86</v>
      </c>
    </row>
    <row r="169" s="13" customFormat="1">
      <c r="A169" s="13"/>
      <c r="B169" s="239"/>
      <c r="C169" s="240"/>
      <c r="D169" s="232" t="s">
        <v>150</v>
      </c>
      <c r="E169" s="241" t="s">
        <v>1</v>
      </c>
      <c r="F169" s="242" t="s">
        <v>188</v>
      </c>
      <c r="G169" s="240"/>
      <c r="H169" s="241" t="s">
        <v>1</v>
      </c>
      <c r="I169" s="243"/>
      <c r="J169" s="240"/>
      <c r="K169" s="240"/>
      <c r="L169" s="244"/>
      <c r="M169" s="245"/>
      <c r="N169" s="246"/>
      <c r="O169" s="246"/>
      <c r="P169" s="246"/>
      <c r="Q169" s="246"/>
      <c r="R169" s="246"/>
      <c r="S169" s="246"/>
      <c r="T169" s="247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8" t="s">
        <v>150</v>
      </c>
      <c r="AU169" s="248" t="s">
        <v>86</v>
      </c>
      <c r="AV169" s="13" t="s">
        <v>84</v>
      </c>
      <c r="AW169" s="13" t="s">
        <v>32</v>
      </c>
      <c r="AX169" s="13" t="s">
        <v>76</v>
      </c>
      <c r="AY169" s="248" t="s">
        <v>136</v>
      </c>
    </row>
    <row r="170" s="13" customFormat="1">
      <c r="A170" s="13"/>
      <c r="B170" s="239"/>
      <c r="C170" s="240"/>
      <c r="D170" s="232" t="s">
        <v>150</v>
      </c>
      <c r="E170" s="241" t="s">
        <v>1</v>
      </c>
      <c r="F170" s="242" t="s">
        <v>166</v>
      </c>
      <c r="G170" s="240"/>
      <c r="H170" s="241" t="s">
        <v>1</v>
      </c>
      <c r="I170" s="243"/>
      <c r="J170" s="240"/>
      <c r="K170" s="240"/>
      <c r="L170" s="244"/>
      <c r="M170" s="245"/>
      <c r="N170" s="246"/>
      <c r="O170" s="246"/>
      <c r="P170" s="246"/>
      <c r="Q170" s="246"/>
      <c r="R170" s="246"/>
      <c r="S170" s="246"/>
      <c r="T170" s="247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8" t="s">
        <v>150</v>
      </c>
      <c r="AU170" s="248" t="s">
        <v>86</v>
      </c>
      <c r="AV170" s="13" t="s">
        <v>84</v>
      </c>
      <c r="AW170" s="13" t="s">
        <v>32</v>
      </c>
      <c r="AX170" s="13" t="s">
        <v>76</v>
      </c>
      <c r="AY170" s="248" t="s">
        <v>136</v>
      </c>
    </row>
    <row r="171" s="14" customFormat="1">
      <c r="A171" s="14"/>
      <c r="B171" s="249"/>
      <c r="C171" s="250"/>
      <c r="D171" s="232" t="s">
        <v>150</v>
      </c>
      <c r="E171" s="251" t="s">
        <v>1</v>
      </c>
      <c r="F171" s="252" t="s">
        <v>189</v>
      </c>
      <c r="G171" s="250"/>
      <c r="H171" s="253">
        <v>0.086999999999999994</v>
      </c>
      <c r="I171" s="254"/>
      <c r="J171" s="250"/>
      <c r="K171" s="250"/>
      <c r="L171" s="255"/>
      <c r="M171" s="256"/>
      <c r="N171" s="257"/>
      <c r="O171" s="257"/>
      <c r="P171" s="257"/>
      <c r="Q171" s="257"/>
      <c r="R171" s="257"/>
      <c r="S171" s="257"/>
      <c r="T171" s="258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9" t="s">
        <v>150</v>
      </c>
      <c r="AU171" s="259" t="s">
        <v>86</v>
      </c>
      <c r="AV171" s="14" t="s">
        <v>86</v>
      </c>
      <c r="AW171" s="14" t="s">
        <v>32</v>
      </c>
      <c r="AX171" s="14" t="s">
        <v>76</v>
      </c>
      <c r="AY171" s="259" t="s">
        <v>136</v>
      </c>
    </row>
    <row r="172" s="13" customFormat="1">
      <c r="A172" s="13"/>
      <c r="B172" s="239"/>
      <c r="C172" s="240"/>
      <c r="D172" s="232" t="s">
        <v>150</v>
      </c>
      <c r="E172" s="241" t="s">
        <v>1</v>
      </c>
      <c r="F172" s="242" t="s">
        <v>178</v>
      </c>
      <c r="G172" s="240"/>
      <c r="H172" s="241" t="s">
        <v>1</v>
      </c>
      <c r="I172" s="243"/>
      <c r="J172" s="240"/>
      <c r="K172" s="240"/>
      <c r="L172" s="244"/>
      <c r="M172" s="245"/>
      <c r="N172" s="246"/>
      <c r="O172" s="246"/>
      <c r="P172" s="246"/>
      <c r="Q172" s="246"/>
      <c r="R172" s="246"/>
      <c r="S172" s="246"/>
      <c r="T172" s="247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8" t="s">
        <v>150</v>
      </c>
      <c r="AU172" s="248" t="s">
        <v>86</v>
      </c>
      <c r="AV172" s="13" t="s">
        <v>84</v>
      </c>
      <c r="AW172" s="13" t="s">
        <v>32</v>
      </c>
      <c r="AX172" s="13" t="s">
        <v>76</v>
      </c>
      <c r="AY172" s="248" t="s">
        <v>136</v>
      </c>
    </row>
    <row r="173" s="14" customFormat="1">
      <c r="A173" s="14"/>
      <c r="B173" s="249"/>
      <c r="C173" s="250"/>
      <c r="D173" s="232" t="s">
        <v>150</v>
      </c>
      <c r="E173" s="251" t="s">
        <v>1</v>
      </c>
      <c r="F173" s="252" t="s">
        <v>190</v>
      </c>
      <c r="G173" s="250"/>
      <c r="H173" s="253">
        <v>0.051999999999999998</v>
      </c>
      <c r="I173" s="254"/>
      <c r="J173" s="250"/>
      <c r="K173" s="250"/>
      <c r="L173" s="255"/>
      <c r="M173" s="256"/>
      <c r="N173" s="257"/>
      <c r="O173" s="257"/>
      <c r="P173" s="257"/>
      <c r="Q173" s="257"/>
      <c r="R173" s="257"/>
      <c r="S173" s="257"/>
      <c r="T173" s="258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9" t="s">
        <v>150</v>
      </c>
      <c r="AU173" s="259" t="s">
        <v>86</v>
      </c>
      <c r="AV173" s="14" t="s">
        <v>86</v>
      </c>
      <c r="AW173" s="14" t="s">
        <v>32</v>
      </c>
      <c r="AX173" s="14" t="s">
        <v>76</v>
      </c>
      <c r="AY173" s="259" t="s">
        <v>136</v>
      </c>
    </row>
    <row r="174" s="13" customFormat="1">
      <c r="A174" s="13"/>
      <c r="B174" s="239"/>
      <c r="C174" s="240"/>
      <c r="D174" s="232" t="s">
        <v>150</v>
      </c>
      <c r="E174" s="241" t="s">
        <v>1</v>
      </c>
      <c r="F174" s="242" t="s">
        <v>168</v>
      </c>
      <c r="G174" s="240"/>
      <c r="H174" s="241" t="s">
        <v>1</v>
      </c>
      <c r="I174" s="243"/>
      <c r="J174" s="240"/>
      <c r="K174" s="240"/>
      <c r="L174" s="244"/>
      <c r="M174" s="245"/>
      <c r="N174" s="246"/>
      <c r="O174" s="246"/>
      <c r="P174" s="246"/>
      <c r="Q174" s="246"/>
      <c r="R174" s="246"/>
      <c r="S174" s="246"/>
      <c r="T174" s="247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8" t="s">
        <v>150</v>
      </c>
      <c r="AU174" s="248" t="s">
        <v>86</v>
      </c>
      <c r="AV174" s="13" t="s">
        <v>84</v>
      </c>
      <c r="AW174" s="13" t="s">
        <v>32</v>
      </c>
      <c r="AX174" s="13" t="s">
        <v>76</v>
      </c>
      <c r="AY174" s="248" t="s">
        <v>136</v>
      </c>
    </row>
    <row r="175" s="14" customFormat="1">
      <c r="A175" s="14"/>
      <c r="B175" s="249"/>
      <c r="C175" s="250"/>
      <c r="D175" s="232" t="s">
        <v>150</v>
      </c>
      <c r="E175" s="251" t="s">
        <v>1</v>
      </c>
      <c r="F175" s="252" t="s">
        <v>191</v>
      </c>
      <c r="G175" s="250"/>
      <c r="H175" s="253">
        <v>0.996</v>
      </c>
      <c r="I175" s="254"/>
      <c r="J175" s="250"/>
      <c r="K175" s="250"/>
      <c r="L175" s="255"/>
      <c r="M175" s="256"/>
      <c r="N175" s="257"/>
      <c r="O175" s="257"/>
      <c r="P175" s="257"/>
      <c r="Q175" s="257"/>
      <c r="R175" s="257"/>
      <c r="S175" s="257"/>
      <c r="T175" s="258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9" t="s">
        <v>150</v>
      </c>
      <c r="AU175" s="259" t="s">
        <v>86</v>
      </c>
      <c r="AV175" s="14" t="s">
        <v>86</v>
      </c>
      <c r="AW175" s="14" t="s">
        <v>32</v>
      </c>
      <c r="AX175" s="14" t="s">
        <v>76</v>
      </c>
      <c r="AY175" s="259" t="s">
        <v>136</v>
      </c>
    </row>
    <row r="176" s="16" customFormat="1">
      <c r="A176" s="16"/>
      <c r="B176" s="281"/>
      <c r="C176" s="282"/>
      <c r="D176" s="232" t="s">
        <v>150</v>
      </c>
      <c r="E176" s="283" t="s">
        <v>1</v>
      </c>
      <c r="F176" s="284" t="s">
        <v>192</v>
      </c>
      <c r="G176" s="282"/>
      <c r="H176" s="285">
        <v>1.135</v>
      </c>
      <c r="I176" s="286"/>
      <c r="J176" s="282"/>
      <c r="K176" s="282"/>
      <c r="L176" s="287"/>
      <c r="M176" s="288"/>
      <c r="N176" s="289"/>
      <c r="O176" s="289"/>
      <c r="P176" s="289"/>
      <c r="Q176" s="289"/>
      <c r="R176" s="289"/>
      <c r="S176" s="289"/>
      <c r="T176" s="290"/>
      <c r="U176" s="16"/>
      <c r="V176" s="16"/>
      <c r="W176" s="16"/>
      <c r="X176" s="16"/>
      <c r="Y176" s="16"/>
      <c r="Z176" s="16"/>
      <c r="AA176" s="16"/>
      <c r="AB176" s="16"/>
      <c r="AC176" s="16"/>
      <c r="AD176" s="16"/>
      <c r="AE176" s="16"/>
      <c r="AT176" s="291" t="s">
        <v>150</v>
      </c>
      <c r="AU176" s="291" t="s">
        <v>86</v>
      </c>
      <c r="AV176" s="16" t="s">
        <v>193</v>
      </c>
      <c r="AW176" s="16" t="s">
        <v>32</v>
      </c>
      <c r="AX176" s="16" t="s">
        <v>76</v>
      </c>
      <c r="AY176" s="291" t="s">
        <v>136</v>
      </c>
    </row>
    <row r="177" s="13" customFormat="1">
      <c r="A177" s="13"/>
      <c r="B177" s="239"/>
      <c r="C177" s="240"/>
      <c r="D177" s="232" t="s">
        <v>150</v>
      </c>
      <c r="E177" s="241" t="s">
        <v>1</v>
      </c>
      <c r="F177" s="242" t="s">
        <v>194</v>
      </c>
      <c r="G177" s="240"/>
      <c r="H177" s="241" t="s">
        <v>1</v>
      </c>
      <c r="I177" s="243"/>
      <c r="J177" s="240"/>
      <c r="K177" s="240"/>
      <c r="L177" s="244"/>
      <c r="M177" s="245"/>
      <c r="N177" s="246"/>
      <c r="O177" s="246"/>
      <c r="P177" s="246"/>
      <c r="Q177" s="246"/>
      <c r="R177" s="246"/>
      <c r="S177" s="246"/>
      <c r="T177" s="247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8" t="s">
        <v>150</v>
      </c>
      <c r="AU177" s="248" t="s">
        <v>86</v>
      </c>
      <c r="AV177" s="13" t="s">
        <v>84</v>
      </c>
      <c r="AW177" s="13" t="s">
        <v>32</v>
      </c>
      <c r="AX177" s="13" t="s">
        <v>76</v>
      </c>
      <c r="AY177" s="248" t="s">
        <v>136</v>
      </c>
    </row>
    <row r="178" s="14" customFormat="1">
      <c r="A178" s="14"/>
      <c r="B178" s="249"/>
      <c r="C178" s="250"/>
      <c r="D178" s="232" t="s">
        <v>150</v>
      </c>
      <c r="E178" s="251" t="s">
        <v>1</v>
      </c>
      <c r="F178" s="252" t="s">
        <v>195</v>
      </c>
      <c r="G178" s="250"/>
      <c r="H178" s="253">
        <v>0.45400000000000001</v>
      </c>
      <c r="I178" s="254"/>
      <c r="J178" s="250"/>
      <c r="K178" s="250"/>
      <c r="L178" s="255"/>
      <c r="M178" s="256"/>
      <c r="N178" s="257"/>
      <c r="O178" s="257"/>
      <c r="P178" s="257"/>
      <c r="Q178" s="257"/>
      <c r="R178" s="257"/>
      <c r="S178" s="257"/>
      <c r="T178" s="258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9" t="s">
        <v>150</v>
      </c>
      <c r="AU178" s="259" t="s">
        <v>86</v>
      </c>
      <c r="AV178" s="14" t="s">
        <v>86</v>
      </c>
      <c r="AW178" s="14" t="s">
        <v>32</v>
      </c>
      <c r="AX178" s="14" t="s">
        <v>76</v>
      </c>
      <c r="AY178" s="259" t="s">
        <v>136</v>
      </c>
    </row>
    <row r="179" s="15" customFormat="1">
      <c r="A179" s="15"/>
      <c r="B179" s="260"/>
      <c r="C179" s="261"/>
      <c r="D179" s="232" t="s">
        <v>150</v>
      </c>
      <c r="E179" s="262" t="s">
        <v>1</v>
      </c>
      <c r="F179" s="263" t="s">
        <v>153</v>
      </c>
      <c r="G179" s="261"/>
      <c r="H179" s="264">
        <v>1.589</v>
      </c>
      <c r="I179" s="265"/>
      <c r="J179" s="261"/>
      <c r="K179" s="261"/>
      <c r="L179" s="266"/>
      <c r="M179" s="267"/>
      <c r="N179" s="268"/>
      <c r="O179" s="268"/>
      <c r="P179" s="268"/>
      <c r="Q179" s="268"/>
      <c r="R179" s="268"/>
      <c r="S179" s="268"/>
      <c r="T179" s="269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70" t="s">
        <v>150</v>
      </c>
      <c r="AU179" s="270" t="s">
        <v>86</v>
      </c>
      <c r="AV179" s="15" t="s">
        <v>144</v>
      </c>
      <c r="AW179" s="15" t="s">
        <v>32</v>
      </c>
      <c r="AX179" s="15" t="s">
        <v>84</v>
      </c>
      <c r="AY179" s="270" t="s">
        <v>136</v>
      </c>
    </row>
    <row r="180" s="2" customFormat="1" ht="16.5" customHeight="1">
      <c r="A180" s="39"/>
      <c r="B180" s="40"/>
      <c r="C180" s="219" t="s">
        <v>196</v>
      </c>
      <c r="D180" s="219" t="s">
        <v>139</v>
      </c>
      <c r="E180" s="220" t="s">
        <v>197</v>
      </c>
      <c r="F180" s="221" t="s">
        <v>198</v>
      </c>
      <c r="G180" s="222" t="s">
        <v>163</v>
      </c>
      <c r="H180" s="223">
        <v>2.585</v>
      </c>
      <c r="I180" s="224"/>
      <c r="J180" s="225">
        <f>ROUND(I180*H180,2)</f>
        <v>0</v>
      </c>
      <c r="K180" s="221" t="s">
        <v>143</v>
      </c>
      <c r="L180" s="45"/>
      <c r="M180" s="226" t="s">
        <v>1</v>
      </c>
      <c r="N180" s="227" t="s">
        <v>41</v>
      </c>
      <c r="O180" s="92"/>
      <c r="P180" s="228">
        <f>O180*H180</f>
        <v>0</v>
      </c>
      <c r="Q180" s="228">
        <v>2.3010199999999998</v>
      </c>
      <c r="R180" s="228">
        <f>Q180*H180</f>
        <v>5.9481366999999992</v>
      </c>
      <c r="S180" s="228">
        <v>0</v>
      </c>
      <c r="T180" s="22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0" t="s">
        <v>144</v>
      </c>
      <c r="AT180" s="230" t="s">
        <v>139</v>
      </c>
      <c r="AU180" s="230" t="s">
        <v>86</v>
      </c>
      <c r="AY180" s="18" t="s">
        <v>136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8" t="s">
        <v>84</v>
      </c>
      <c r="BK180" s="231">
        <f>ROUND(I180*H180,2)</f>
        <v>0</v>
      </c>
      <c r="BL180" s="18" t="s">
        <v>144</v>
      </c>
      <c r="BM180" s="230" t="s">
        <v>199</v>
      </c>
    </row>
    <row r="181" s="2" customFormat="1">
      <c r="A181" s="39"/>
      <c r="B181" s="40"/>
      <c r="C181" s="41"/>
      <c r="D181" s="232" t="s">
        <v>146</v>
      </c>
      <c r="E181" s="41"/>
      <c r="F181" s="233" t="s">
        <v>200</v>
      </c>
      <c r="G181" s="41"/>
      <c r="H181" s="41"/>
      <c r="I181" s="234"/>
      <c r="J181" s="41"/>
      <c r="K181" s="41"/>
      <c r="L181" s="45"/>
      <c r="M181" s="235"/>
      <c r="N181" s="236"/>
      <c r="O181" s="92"/>
      <c r="P181" s="92"/>
      <c r="Q181" s="92"/>
      <c r="R181" s="92"/>
      <c r="S181" s="92"/>
      <c r="T181" s="93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146</v>
      </c>
      <c r="AU181" s="18" t="s">
        <v>86</v>
      </c>
    </row>
    <row r="182" s="2" customFormat="1">
      <c r="A182" s="39"/>
      <c r="B182" s="40"/>
      <c r="C182" s="41"/>
      <c r="D182" s="237" t="s">
        <v>148</v>
      </c>
      <c r="E182" s="41"/>
      <c r="F182" s="238" t="s">
        <v>201</v>
      </c>
      <c r="G182" s="41"/>
      <c r="H182" s="41"/>
      <c r="I182" s="234"/>
      <c r="J182" s="41"/>
      <c r="K182" s="41"/>
      <c r="L182" s="45"/>
      <c r="M182" s="235"/>
      <c r="N182" s="236"/>
      <c r="O182" s="92"/>
      <c r="P182" s="92"/>
      <c r="Q182" s="92"/>
      <c r="R182" s="92"/>
      <c r="S182" s="92"/>
      <c r="T182" s="93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148</v>
      </c>
      <c r="AU182" s="18" t="s">
        <v>86</v>
      </c>
    </row>
    <row r="183" s="13" customFormat="1">
      <c r="A183" s="13"/>
      <c r="B183" s="239"/>
      <c r="C183" s="240"/>
      <c r="D183" s="232" t="s">
        <v>150</v>
      </c>
      <c r="E183" s="241" t="s">
        <v>1</v>
      </c>
      <c r="F183" s="242" t="s">
        <v>202</v>
      </c>
      <c r="G183" s="240"/>
      <c r="H183" s="241" t="s">
        <v>1</v>
      </c>
      <c r="I183" s="243"/>
      <c r="J183" s="240"/>
      <c r="K183" s="240"/>
      <c r="L183" s="244"/>
      <c r="M183" s="245"/>
      <c r="N183" s="246"/>
      <c r="O183" s="246"/>
      <c r="P183" s="246"/>
      <c r="Q183" s="246"/>
      <c r="R183" s="246"/>
      <c r="S183" s="246"/>
      <c r="T183" s="247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8" t="s">
        <v>150</v>
      </c>
      <c r="AU183" s="248" t="s">
        <v>86</v>
      </c>
      <c r="AV183" s="13" t="s">
        <v>84</v>
      </c>
      <c r="AW183" s="13" t="s">
        <v>32</v>
      </c>
      <c r="AX183" s="13" t="s">
        <v>76</v>
      </c>
      <c r="AY183" s="248" t="s">
        <v>136</v>
      </c>
    </row>
    <row r="184" s="14" customFormat="1">
      <c r="A184" s="14"/>
      <c r="B184" s="249"/>
      <c r="C184" s="250"/>
      <c r="D184" s="232" t="s">
        <v>150</v>
      </c>
      <c r="E184" s="251" t="s">
        <v>1</v>
      </c>
      <c r="F184" s="252" t="s">
        <v>203</v>
      </c>
      <c r="G184" s="250"/>
      <c r="H184" s="253">
        <v>2.585</v>
      </c>
      <c r="I184" s="254"/>
      <c r="J184" s="250"/>
      <c r="K184" s="250"/>
      <c r="L184" s="255"/>
      <c r="M184" s="256"/>
      <c r="N184" s="257"/>
      <c r="O184" s="257"/>
      <c r="P184" s="257"/>
      <c r="Q184" s="257"/>
      <c r="R184" s="257"/>
      <c r="S184" s="257"/>
      <c r="T184" s="258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9" t="s">
        <v>150</v>
      </c>
      <c r="AU184" s="259" t="s">
        <v>86</v>
      </c>
      <c r="AV184" s="14" t="s">
        <v>86</v>
      </c>
      <c r="AW184" s="14" t="s">
        <v>32</v>
      </c>
      <c r="AX184" s="14" t="s">
        <v>76</v>
      </c>
      <c r="AY184" s="259" t="s">
        <v>136</v>
      </c>
    </row>
    <row r="185" s="15" customFormat="1">
      <c r="A185" s="15"/>
      <c r="B185" s="260"/>
      <c r="C185" s="261"/>
      <c r="D185" s="232" t="s">
        <v>150</v>
      </c>
      <c r="E185" s="262" t="s">
        <v>1</v>
      </c>
      <c r="F185" s="263" t="s">
        <v>153</v>
      </c>
      <c r="G185" s="261"/>
      <c r="H185" s="264">
        <v>2.585</v>
      </c>
      <c r="I185" s="265"/>
      <c r="J185" s="261"/>
      <c r="K185" s="261"/>
      <c r="L185" s="266"/>
      <c r="M185" s="267"/>
      <c r="N185" s="268"/>
      <c r="O185" s="268"/>
      <c r="P185" s="268"/>
      <c r="Q185" s="268"/>
      <c r="R185" s="268"/>
      <c r="S185" s="268"/>
      <c r="T185" s="269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70" t="s">
        <v>150</v>
      </c>
      <c r="AU185" s="270" t="s">
        <v>86</v>
      </c>
      <c r="AV185" s="15" t="s">
        <v>144</v>
      </c>
      <c r="AW185" s="15" t="s">
        <v>32</v>
      </c>
      <c r="AX185" s="15" t="s">
        <v>84</v>
      </c>
      <c r="AY185" s="270" t="s">
        <v>136</v>
      </c>
    </row>
    <row r="186" s="12" customFormat="1" ht="22.8" customHeight="1">
      <c r="A186" s="12"/>
      <c r="B186" s="203"/>
      <c r="C186" s="204"/>
      <c r="D186" s="205" t="s">
        <v>75</v>
      </c>
      <c r="E186" s="217" t="s">
        <v>204</v>
      </c>
      <c r="F186" s="217" t="s">
        <v>205</v>
      </c>
      <c r="G186" s="204"/>
      <c r="H186" s="204"/>
      <c r="I186" s="207"/>
      <c r="J186" s="218">
        <f>BK186</f>
        <v>0</v>
      </c>
      <c r="K186" s="204"/>
      <c r="L186" s="209"/>
      <c r="M186" s="210"/>
      <c r="N186" s="211"/>
      <c r="O186" s="211"/>
      <c r="P186" s="212">
        <f>SUM(P187:P255)</f>
        <v>0</v>
      </c>
      <c r="Q186" s="211"/>
      <c r="R186" s="212">
        <f>SUM(R187:R255)</f>
        <v>90.595948510000014</v>
      </c>
      <c r="S186" s="211"/>
      <c r="T186" s="213">
        <f>SUM(T187:T255)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14" t="s">
        <v>84</v>
      </c>
      <c r="AT186" s="215" t="s">
        <v>75</v>
      </c>
      <c r="AU186" s="215" t="s">
        <v>84</v>
      </c>
      <c r="AY186" s="214" t="s">
        <v>136</v>
      </c>
      <c r="BK186" s="216">
        <f>SUM(BK187:BK255)</f>
        <v>0</v>
      </c>
    </row>
    <row r="187" s="2" customFormat="1" ht="37.8" customHeight="1">
      <c r="A187" s="39"/>
      <c r="B187" s="40"/>
      <c r="C187" s="219" t="s">
        <v>206</v>
      </c>
      <c r="D187" s="219" t="s">
        <v>139</v>
      </c>
      <c r="E187" s="220" t="s">
        <v>207</v>
      </c>
      <c r="F187" s="221" t="s">
        <v>208</v>
      </c>
      <c r="G187" s="222" t="s">
        <v>142</v>
      </c>
      <c r="H187" s="223">
        <v>936.31799999999998</v>
      </c>
      <c r="I187" s="224"/>
      <c r="J187" s="225">
        <f>ROUND(I187*H187,2)</f>
        <v>0</v>
      </c>
      <c r="K187" s="221" t="s">
        <v>143</v>
      </c>
      <c r="L187" s="45"/>
      <c r="M187" s="226" t="s">
        <v>1</v>
      </c>
      <c r="N187" s="227" t="s">
        <v>41</v>
      </c>
      <c r="O187" s="92"/>
      <c r="P187" s="228">
        <f>O187*H187</f>
        <v>0</v>
      </c>
      <c r="Q187" s="228">
        <v>0.017399999999999999</v>
      </c>
      <c r="R187" s="228">
        <f>Q187*H187</f>
        <v>16.291933199999999</v>
      </c>
      <c r="S187" s="228">
        <v>0</v>
      </c>
      <c r="T187" s="229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0" t="s">
        <v>144</v>
      </c>
      <c r="AT187" s="230" t="s">
        <v>139</v>
      </c>
      <c r="AU187" s="230" t="s">
        <v>86</v>
      </c>
      <c r="AY187" s="18" t="s">
        <v>136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8" t="s">
        <v>84</v>
      </c>
      <c r="BK187" s="231">
        <f>ROUND(I187*H187,2)</f>
        <v>0</v>
      </c>
      <c r="BL187" s="18" t="s">
        <v>144</v>
      </c>
      <c r="BM187" s="230" t="s">
        <v>209</v>
      </c>
    </row>
    <row r="188" s="2" customFormat="1">
      <c r="A188" s="39"/>
      <c r="B188" s="40"/>
      <c r="C188" s="41"/>
      <c r="D188" s="232" t="s">
        <v>146</v>
      </c>
      <c r="E188" s="41"/>
      <c r="F188" s="233" t="s">
        <v>210</v>
      </c>
      <c r="G188" s="41"/>
      <c r="H188" s="41"/>
      <c r="I188" s="234"/>
      <c r="J188" s="41"/>
      <c r="K188" s="41"/>
      <c r="L188" s="45"/>
      <c r="M188" s="235"/>
      <c r="N188" s="236"/>
      <c r="O188" s="92"/>
      <c r="P188" s="92"/>
      <c r="Q188" s="92"/>
      <c r="R188" s="92"/>
      <c r="S188" s="92"/>
      <c r="T188" s="93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146</v>
      </c>
      <c r="AU188" s="18" t="s">
        <v>86</v>
      </c>
    </row>
    <row r="189" s="2" customFormat="1">
      <c r="A189" s="39"/>
      <c r="B189" s="40"/>
      <c r="C189" s="41"/>
      <c r="D189" s="237" t="s">
        <v>148</v>
      </c>
      <c r="E189" s="41"/>
      <c r="F189" s="238" t="s">
        <v>211</v>
      </c>
      <c r="G189" s="41"/>
      <c r="H189" s="41"/>
      <c r="I189" s="234"/>
      <c r="J189" s="41"/>
      <c r="K189" s="41"/>
      <c r="L189" s="45"/>
      <c r="M189" s="235"/>
      <c r="N189" s="236"/>
      <c r="O189" s="92"/>
      <c r="P189" s="92"/>
      <c r="Q189" s="92"/>
      <c r="R189" s="92"/>
      <c r="S189" s="92"/>
      <c r="T189" s="93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148</v>
      </c>
      <c r="AU189" s="18" t="s">
        <v>86</v>
      </c>
    </row>
    <row r="190" s="13" customFormat="1">
      <c r="A190" s="13"/>
      <c r="B190" s="239"/>
      <c r="C190" s="240"/>
      <c r="D190" s="232" t="s">
        <v>150</v>
      </c>
      <c r="E190" s="241" t="s">
        <v>1</v>
      </c>
      <c r="F190" s="242" t="s">
        <v>212</v>
      </c>
      <c r="G190" s="240"/>
      <c r="H190" s="241" t="s">
        <v>1</v>
      </c>
      <c r="I190" s="243"/>
      <c r="J190" s="240"/>
      <c r="K190" s="240"/>
      <c r="L190" s="244"/>
      <c r="M190" s="245"/>
      <c r="N190" s="246"/>
      <c r="O190" s="246"/>
      <c r="P190" s="246"/>
      <c r="Q190" s="246"/>
      <c r="R190" s="246"/>
      <c r="S190" s="246"/>
      <c r="T190" s="247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8" t="s">
        <v>150</v>
      </c>
      <c r="AU190" s="248" t="s">
        <v>86</v>
      </c>
      <c r="AV190" s="13" t="s">
        <v>84</v>
      </c>
      <c r="AW190" s="13" t="s">
        <v>32</v>
      </c>
      <c r="AX190" s="13" t="s">
        <v>76</v>
      </c>
      <c r="AY190" s="248" t="s">
        <v>136</v>
      </c>
    </row>
    <row r="191" s="14" customFormat="1">
      <c r="A191" s="14"/>
      <c r="B191" s="249"/>
      <c r="C191" s="250"/>
      <c r="D191" s="232" t="s">
        <v>150</v>
      </c>
      <c r="E191" s="251" t="s">
        <v>1</v>
      </c>
      <c r="F191" s="252" t="s">
        <v>213</v>
      </c>
      <c r="G191" s="250"/>
      <c r="H191" s="253">
        <v>43.950000000000003</v>
      </c>
      <c r="I191" s="254"/>
      <c r="J191" s="250"/>
      <c r="K191" s="250"/>
      <c r="L191" s="255"/>
      <c r="M191" s="256"/>
      <c r="N191" s="257"/>
      <c r="O191" s="257"/>
      <c r="P191" s="257"/>
      <c r="Q191" s="257"/>
      <c r="R191" s="257"/>
      <c r="S191" s="257"/>
      <c r="T191" s="258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9" t="s">
        <v>150</v>
      </c>
      <c r="AU191" s="259" t="s">
        <v>86</v>
      </c>
      <c r="AV191" s="14" t="s">
        <v>86</v>
      </c>
      <c r="AW191" s="14" t="s">
        <v>32</v>
      </c>
      <c r="AX191" s="14" t="s">
        <v>76</v>
      </c>
      <c r="AY191" s="259" t="s">
        <v>136</v>
      </c>
    </row>
    <row r="192" s="14" customFormat="1">
      <c r="A192" s="14"/>
      <c r="B192" s="249"/>
      <c r="C192" s="250"/>
      <c r="D192" s="232" t="s">
        <v>150</v>
      </c>
      <c r="E192" s="251" t="s">
        <v>1</v>
      </c>
      <c r="F192" s="252" t="s">
        <v>214</v>
      </c>
      <c r="G192" s="250"/>
      <c r="H192" s="253">
        <v>353.05000000000001</v>
      </c>
      <c r="I192" s="254"/>
      <c r="J192" s="250"/>
      <c r="K192" s="250"/>
      <c r="L192" s="255"/>
      <c r="M192" s="256"/>
      <c r="N192" s="257"/>
      <c r="O192" s="257"/>
      <c r="P192" s="257"/>
      <c r="Q192" s="257"/>
      <c r="R192" s="257"/>
      <c r="S192" s="257"/>
      <c r="T192" s="258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9" t="s">
        <v>150</v>
      </c>
      <c r="AU192" s="259" t="s">
        <v>86</v>
      </c>
      <c r="AV192" s="14" t="s">
        <v>86</v>
      </c>
      <c r="AW192" s="14" t="s">
        <v>32</v>
      </c>
      <c r="AX192" s="14" t="s">
        <v>76</v>
      </c>
      <c r="AY192" s="259" t="s">
        <v>136</v>
      </c>
    </row>
    <row r="193" s="14" customFormat="1">
      <c r="A193" s="14"/>
      <c r="B193" s="249"/>
      <c r="C193" s="250"/>
      <c r="D193" s="232" t="s">
        <v>150</v>
      </c>
      <c r="E193" s="251" t="s">
        <v>1</v>
      </c>
      <c r="F193" s="252" t="s">
        <v>215</v>
      </c>
      <c r="G193" s="250"/>
      <c r="H193" s="253">
        <v>62.700000000000003</v>
      </c>
      <c r="I193" s="254"/>
      <c r="J193" s="250"/>
      <c r="K193" s="250"/>
      <c r="L193" s="255"/>
      <c r="M193" s="256"/>
      <c r="N193" s="257"/>
      <c r="O193" s="257"/>
      <c r="P193" s="257"/>
      <c r="Q193" s="257"/>
      <c r="R193" s="257"/>
      <c r="S193" s="257"/>
      <c r="T193" s="258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9" t="s">
        <v>150</v>
      </c>
      <c r="AU193" s="259" t="s">
        <v>86</v>
      </c>
      <c r="AV193" s="14" t="s">
        <v>86</v>
      </c>
      <c r="AW193" s="14" t="s">
        <v>32</v>
      </c>
      <c r="AX193" s="14" t="s">
        <v>76</v>
      </c>
      <c r="AY193" s="259" t="s">
        <v>136</v>
      </c>
    </row>
    <row r="194" s="14" customFormat="1">
      <c r="A194" s="14"/>
      <c r="B194" s="249"/>
      <c r="C194" s="250"/>
      <c r="D194" s="232" t="s">
        <v>150</v>
      </c>
      <c r="E194" s="251" t="s">
        <v>1</v>
      </c>
      <c r="F194" s="252" t="s">
        <v>216</v>
      </c>
      <c r="G194" s="250"/>
      <c r="H194" s="253">
        <v>476.618</v>
      </c>
      <c r="I194" s="254"/>
      <c r="J194" s="250"/>
      <c r="K194" s="250"/>
      <c r="L194" s="255"/>
      <c r="M194" s="256"/>
      <c r="N194" s="257"/>
      <c r="O194" s="257"/>
      <c r="P194" s="257"/>
      <c r="Q194" s="257"/>
      <c r="R194" s="257"/>
      <c r="S194" s="257"/>
      <c r="T194" s="258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9" t="s">
        <v>150</v>
      </c>
      <c r="AU194" s="259" t="s">
        <v>86</v>
      </c>
      <c r="AV194" s="14" t="s">
        <v>86</v>
      </c>
      <c r="AW194" s="14" t="s">
        <v>32</v>
      </c>
      <c r="AX194" s="14" t="s">
        <v>76</v>
      </c>
      <c r="AY194" s="259" t="s">
        <v>136</v>
      </c>
    </row>
    <row r="195" s="15" customFormat="1">
      <c r="A195" s="15"/>
      <c r="B195" s="260"/>
      <c r="C195" s="261"/>
      <c r="D195" s="232" t="s">
        <v>150</v>
      </c>
      <c r="E195" s="262" t="s">
        <v>1</v>
      </c>
      <c r="F195" s="263" t="s">
        <v>153</v>
      </c>
      <c r="G195" s="261"/>
      <c r="H195" s="264">
        <v>936.31799999999998</v>
      </c>
      <c r="I195" s="265"/>
      <c r="J195" s="261"/>
      <c r="K195" s="261"/>
      <c r="L195" s="266"/>
      <c r="M195" s="267"/>
      <c r="N195" s="268"/>
      <c r="O195" s="268"/>
      <c r="P195" s="268"/>
      <c r="Q195" s="268"/>
      <c r="R195" s="268"/>
      <c r="S195" s="268"/>
      <c r="T195" s="269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70" t="s">
        <v>150</v>
      </c>
      <c r="AU195" s="270" t="s">
        <v>86</v>
      </c>
      <c r="AV195" s="15" t="s">
        <v>144</v>
      </c>
      <c r="AW195" s="15" t="s">
        <v>32</v>
      </c>
      <c r="AX195" s="15" t="s">
        <v>84</v>
      </c>
      <c r="AY195" s="270" t="s">
        <v>136</v>
      </c>
    </row>
    <row r="196" s="2" customFormat="1" ht="24.15" customHeight="1">
      <c r="A196" s="39"/>
      <c r="B196" s="40"/>
      <c r="C196" s="219" t="s">
        <v>217</v>
      </c>
      <c r="D196" s="219" t="s">
        <v>139</v>
      </c>
      <c r="E196" s="220" t="s">
        <v>218</v>
      </c>
      <c r="F196" s="221" t="s">
        <v>219</v>
      </c>
      <c r="G196" s="222" t="s">
        <v>142</v>
      </c>
      <c r="H196" s="223">
        <v>690.51900000000001</v>
      </c>
      <c r="I196" s="224"/>
      <c r="J196" s="225">
        <f>ROUND(I196*H196,2)</f>
        <v>0</v>
      </c>
      <c r="K196" s="221" t="s">
        <v>1</v>
      </c>
      <c r="L196" s="45"/>
      <c r="M196" s="226" t="s">
        <v>1</v>
      </c>
      <c r="N196" s="227" t="s">
        <v>41</v>
      </c>
      <c r="O196" s="92"/>
      <c r="P196" s="228">
        <f>O196*H196</f>
        <v>0</v>
      </c>
      <c r="Q196" s="228">
        <v>0.0147</v>
      </c>
      <c r="R196" s="228">
        <f>Q196*H196</f>
        <v>10.1506293</v>
      </c>
      <c r="S196" s="228">
        <v>0</v>
      </c>
      <c r="T196" s="22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0" t="s">
        <v>144</v>
      </c>
      <c r="AT196" s="230" t="s">
        <v>139</v>
      </c>
      <c r="AU196" s="230" t="s">
        <v>86</v>
      </c>
      <c r="AY196" s="18" t="s">
        <v>136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8" t="s">
        <v>84</v>
      </c>
      <c r="BK196" s="231">
        <f>ROUND(I196*H196,2)</f>
        <v>0</v>
      </c>
      <c r="BL196" s="18" t="s">
        <v>144</v>
      </c>
      <c r="BM196" s="230" t="s">
        <v>220</v>
      </c>
    </row>
    <row r="197" s="2" customFormat="1">
      <c r="A197" s="39"/>
      <c r="B197" s="40"/>
      <c r="C197" s="41"/>
      <c r="D197" s="232" t="s">
        <v>146</v>
      </c>
      <c r="E197" s="41"/>
      <c r="F197" s="233" t="s">
        <v>219</v>
      </c>
      <c r="G197" s="41"/>
      <c r="H197" s="41"/>
      <c r="I197" s="234"/>
      <c r="J197" s="41"/>
      <c r="K197" s="41"/>
      <c r="L197" s="45"/>
      <c r="M197" s="235"/>
      <c r="N197" s="236"/>
      <c r="O197" s="92"/>
      <c r="P197" s="92"/>
      <c r="Q197" s="92"/>
      <c r="R197" s="92"/>
      <c r="S197" s="92"/>
      <c r="T197" s="93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146</v>
      </c>
      <c r="AU197" s="18" t="s">
        <v>86</v>
      </c>
    </row>
    <row r="198" s="13" customFormat="1">
      <c r="A198" s="13"/>
      <c r="B198" s="239"/>
      <c r="C198" s="240"/>
      <c r="D198" s="232" t="s">
        <v>150</v>
      </c>
      <c r="E198" s="241" t="s">
        <v>1</v>
      </c>
      <c r="F198" s="242" t="s">
        <v>221</v>
      </c>
      <c r="G198" s="240"/>
      <c r="H198" s="241" t="s">
        <v>1</v>
      </c>
      <c r="I198" s="243"/>
      <c r="J198" s="240"/>
      <c r="K198" s="240"/>
      <c r="L198" s="244"/>
      <c r="M198" s="245"/>
      <c r="N198" s="246"/>
      <c r="O198" s="246"/>
      <c r="P198" s="246"/>
      <c r="Q198" s="246"/>
      <c r="R198" s="246"/>
      <c r="S198" s="246"/>
      <c r="T198" s="247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8" t="s">
        <v>150</v>
      </c>
      <c r="AU198" s="248" t="s">
        <v>86</v>
      </c>
      <c r="AV198" s="13" t="s">
        <v>84</v>
      </c>
      <c r="AW198" s="13" t="s">
        <v>32</v>
      </c>
      <c r="AX198" s="13" t="s">
        <v>76</v>
      </c>
      <c r="AY198" s="248" t="s">
        <v>136</v>
      </c>
    </row>
    <row r="199" s="14" customFormat="1">
      <c r="A199" s="14"/>
      <c r="B199" s="249"/>
      <c r="C199" s="250"/>
      <c r="D199" s="232" t="s">
        <v>150</v>
      </c>
      <c r="E199" s="251" t="s">
        <v>1</v>
      </c>
      <c r="F199" s="252" t="s">
        <v>222</v>
      </c>
      <c r="G199" s="250"/>
      <c r="H199" s="253">
        <v>690.51900000000001</v>
      </c>
      <c r="I199" s="254"/>
      <c r="J199" s="250"/>
      <c r="K199" s="250"/>
      <c r="L199" s="255"/>
      <c r="M199" s="256"/>
      <c r="N199" s="257"/>
      <c r="O199" s="257"/>
      <c r="P199" s="257"/>
      <c r="Q199" s="257"/>
      <c r="R199" s="257"/>
      <c r="S199" s="257"/>
      <c r="T199" s="258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9" t="s">
        <v>150</v>
      </c>
      <c r="AU199" s="259" t="s">
        <v>86</v>
      </c>
      <c r="AV199" s="14" t="s">
        <v>86</v>
      </c>
      <c r="AW199" s="14" t="s">
        <v>32</v>
      </c>
      <c r="AX199" s="14" t="s">
        <v>76</v>
      </c>
      <c r="AY199" s="259" t="s">
        <v>136</v>
      </c>
    </row>
    <row r="200" s="15" customFormat="1">
      <c r="A200" s="15"/>
      <c r="B200" s="260"/>
      <c r="C200" s="261"/>
      <c r="D200" s="232" t="s">
        <v>150</v>
      </c>
      <c r="E200" s="262" t="s">
        <v>1</v>
      </c>
      <c r="F200" s="263" t="s">
        <v>153</v>
      </c>
      <c r="G200" s="261"/>
      <c r="H200" s="264">
        <v>690.51900000000001</v>
      </c>
      <c r="I200" s="265"/>
      <c r="J200" s="261"/>
      <c r="K200" s="261"/>
      <c r="L200" s="266"/>
      <c r="M200" s="267"/>
      <c r="N200" s="268"/>
      <c r="O200" s="268"/>
      <c r="P200" s="268"/>
      <c r="Q200" s="268"/>
      <c r="R200" s="268"/>
      <c r="S200" s="268"/>
      <c r="T200" s="269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70" t="s">
        <v>150</v>
      </c>
      <c r="AU200" s="270" t="s">
        <v>86</v>
      </c>
      <c r="AV200" s="15" t="s">
        <v>144</v>
      </c>
      <c r="AW200" s="15" t="s">
        <v>32</v>
      </c>
      <c r="AX200" s="15" t="s">
        <v>84</v>
      </c>
      <c r="AY200" s="270" t="s">
        <v>136</v>
      </c>
    </row>
    <row r="201" s="2" customFormat="1" ht="24.15" customHeight="1">
      <c r="A201" s="39"/>
      <c r="B201" s="40"/>
      <c r="C201" s="219" t="s">
        <v>223</v>
      </c>
      <c r="D201" s="219" t="s">
        <v>139</v>
      </c>
      <c r="E201" s="220" t="s">
        <v>224</v>
      </c>
      <c r="F201" s="221" t="s">
        <v>225</v>
      </c>
      <c r="G201" s="222" t="s">
        <v>142</v>
      </c>
      <c r="H201" s="223">
        <v>1566.8779999999999</v>
      </c>
      <c r="I201" s="224"/>
      <c r="J201" s="225">
        <f>ROUND(I201*H201,2)</f>
        <v>0</v>
      </c>
      <c r="K201" s="221" t="s">
        <v>143</v>
      </c>
      <c r="L201" s="45"/>
      <c r="M201" s="226" t="s">
        <v>1</v>
      </c>
      <c r="N201" s="227" t="s">
        <v>41</v>
      </c>
      <c r="O201" s="92"/>
      <c r="P201" s="228">
        <f>O201*H201</f>
        <v>0</v>
      </c>
      <c r="Q201" s="228">
        <v>0.017330000000000002</v>
      </c>
      <c r="R201" s="228">
        <f>Q201*H201</f>
        <v>27.153995740000003</v>
      </c>
      <c r="S201" s="228">
        <v>0</v>
      </c>
      <c r="T201" s="229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0" t="s">
        <v>144</v>
      </c>
      <c r="AT201" s="230" t="s">
        <v>139</v>
      </c>
      <c r="AU201" s="230" t="s">
        <v>86</v>
      </c>
      <c r="AY201" s="18" t="s">
        <v>136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8" t="s">
        <v>84</v>
      </c>
      <c r="BK201" s="231">
        <f>ROUND(I201*H201,2)</f>
        <v>0</v>
      </c>
      <c r="BL201" s="18" t="s">
        <v>144</v>
      </c>
      <c r="BM201" s="230" t="s">
        <v>226</v>
      </c>
    </row>
    <row r="202" s="2" customFormat="1">
      <c r="A202" s="39"/>
      <c r="B202" s="40"/>
      <c r="C202" s="41"/>
      <c r="D202" s="232" t="s">
        <v>146</v>
      </c>
      <c r="E202" s="41"/>
      <c r="F202" s="233" t="s">
        <v>227</v>
      </c>
      <c r="G202" s="41"/>
      <c r="H202" s="41"/>
      <c r="I202" s="234"/>
      <c r="J202" s="41"/>
      <c r="K202" s="41"/>
      <c r="L202" s="45"/>
      <c r="M202" s="235"/>
      <c r="N202" s="236"/>
      <c r="O202" s="92"/>
      <c r="P202" s="92"/>
      <c r="Q202" s="92"/>
      <c r="R202" s="92"/>
      <c r="S202" s="92"/>
      <c r="T202" s="93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146</v>
      </c>
      <c r="AU202" s="18" t="s">
        <v>86</v>
      </c>
    </row>
    <row r="203" s="2" customFormat="1">
      <c r="A203" s="39"/>
      <c r="B203" s="40"/>
      <c r="C203" s="41"/>
      <c r="D203" s="237" t="s">
        <v>148</v>
      </c>
      <c r="E203" s="41"/>
      <c r="F203" s="238" t="s">
        <v>228</v>
      </c>
      <c r="G203" s="41"/>
      <c r="H203" s="41"/>
      <c r="I203" s="234"/>
      <c r="J203" s="41"/>
      <c r="K203" s="41"/>
      <c r="L203" s="45"/>
      <c r="M203" s="235"/>
      <c r="N203" s="236"/>
      <c r="O203" s="92"/>
      <c r="P203" s="92"/>
      <c r="Q203" s="92"/>
      <c r="R203" s="92"/>
      <c r="S203" s="92"/>
      <c r="T203" s="93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148</v>
      </c>
      <c r="AU203" s="18" t="s">
        <v>86</v>
      </c>
    </row>
    <row r="204" s="13" customFormat="1">
      <c r="A204" s="13"/>
      <c r="B204" s="239"/>
      <c r="C204" s="240"/>
      <c r="D204" s="232" t="s">
        <v>150</v>
      </c>
      <c r="E204" s="241" t="s">
        <v>1</v>
      </c>
      <c r="F204" s="242" t="s">
        <v>229</v>
      </c>
      <c r="G204" s="240"/>
      <c r="H204" s="241" t="s">
        <v>1</v>
      </c>
      <c r="I204" s="243"/>
      <c r="J204" s="240"/>
      <c r="K204" s="240"/>
      <c r="L204" s="244"/>
      <c r="M204" s="245"/>
      <c r="N204" s="246"/>
      <c r="O204" s="246"/>
      <c r="P204" s="246"/>
      <c r="Q204" s="246"/>
      <c r="R204" s="246"/>
      <c r="S204" s="246"/>
      <c r="T204" s="247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8" t="s">
        <v>150</v>
      </c>
      <c r="AU204" s="248" t="s">
        <v>86</v>
      </c>
      <c r="AV204" s="13" t="s">
        <v>84</v>
      </c>
      <c r="AW204" s="13" t="s">
        <v>32</v>
      </c>
      <c r="AX204" s="13" t="s">
        <v>76</v>
      </c>
      <c r="AY204" s="248" t="s">
        <v>136</v>
      </c>
    </row>
    <row r="205" s="14" customFormat="1">
      <c r="A205" s="14"/>
      <c r="B205" s="249"/>
      <c r="C205" s="250"/>
      <c r="D205" s="232" t="s">
        <v>150</v>
      </c>
      <c r="E205" s="251" t="s">
        <v>1</v>
      </c>
      <c r="F205" s="252" t="s">
        <v>230</v>
      </c>
      <c r="G205" s="250"/>
      <c r="H205" s="253">
        <v>262.83600000000001</v>
      </c>
      <c r="I205" s="254"/>
      <c r="J205" s="250"/>
      <c r="K205" s="250"/>
      <c r="L205" s="255"/>
      <c r="M205" s="256"/>
      <c r="N205" s="257"/>
      <c r="O205" s="257"/>
      <c r="P205" s="257"/>
      <c r="Q205" s="257"/>
      <c r="R205" s="257"/>
      <c r="S205" s="257"/>
      <c r="T205" s="258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9" t="s">
        <v>150</v>
      </c>
      <c r="AU205" s="259" t="s">
        <v>86</v>
      </c>
      <c r="AV205" s="14" t="s">
        <v>86</v>
      </c>
      <c r="AW205" s="14" t="s">
        <v>32</v>
      </c>
      <c r="AX205" s="14" t="s">
        <v>76</v>
      </c>
      <c r="AY205" s="259" t="s">
        <v>136</v>
      </c>
    </row>
    <row r="206" s="14" customFormat="1">
      <c r="A206" s="14"/>
      <c r="B206" s="249"/>
      <c r="C206" s="250"/>
      <c r="D206" s="232" t="s">
        <v>150</v>
      </c>
      <c r="E206" s="251" t="s">
        <v>1</v>
      </c>
      <c r="F206" s="252" t="s">
        <v>231</v>
      </c>
      <c r="G206" s="250"/>
      <c r="H206" s="253">
        <v>431.06299999999999</v>
      </c>
      <c r="I206" s="254"/>
      <c r="J206" s="250"/>
      <c r="K206" s="250"/>
      <c r="L206" s="255"/>
      <c r="M206" s="256"/>
      <c r="N206" s="257"/>
      <c r="O206" s="257"/>
      <c r="P206" s="257"/>
      <c r="Q206" s="257"/>
      <c r="R206" s="257"/>
      <c r="S206" s="257"/>
      <c r="T206" s="258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9" t="s">
        <v>150</v>
      </c>
      <c r="AU206" s="259" t="s">
        <v>86</v>
      </c>
      <c r="AV206" s="14" t="s">
        <v>86</v>
      </c>
      <c r="AW206" s="14" t="s">
        <v>32</v>
      </c>
      <c r="AX206" s="14" t="s">
        <v>76</v>
      </c>
      <c r="AY206" s="259" t="s">
        <v>136</v>
      </c>
    </row>
    <row r="207" s="14" customFormat="1">
      <c r="A207" s="14"/>
      <c r="B207" s="249"/>
      <c r="C207" s="250"/>
      <c r="D207" s="232" t="s">
        <v>150</v>
      </c>
      <c r="E207" s="251" t="s">
        <v>1</v>
      </c>
      <c r="F207" s="252" t="s">
        <v>232</v>
      </c>
      <c r="G207" s="250"/>
      <c r="H207" s="253">
        <v>697.13300000000004</v>
      </c>
      <c r="I207" s="254"/>
      <c r="J207" s="250"/>
      <c r="K207" s="250"/>
      <c r="L207" s="255"/>
      <c r="M207" s="256"/>
      <c r="N207" s="257"/>
      <c r="O207" s="257"/>
      <c r="P207" s="257"/>
      <c r="Q207" s="257"/>
      <c r="R207" s="257"/>
      <c r="S207" s="257"/>
      <c r="T207" s="258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9" t="s">
        <v>150</v>
      </c>
      <c r="AU207" s="259" t="s">
        <v>86</v>
      </c>
      <c r="AV207" s="14" t="s">
        <v>86</v>
      </c>
      <c r="AW207" s="14" t="s">
        <v>32</v>
      </c>
      <c r="AX207" s="14" t="s">
        <v>76</v>
      </c>
      <c r="AY207" s="259" t="s">
        <v>136</v>
      </c>
    </row>
    <row r="208" s="14" customFormat="1">
      <c r="A208" s="14"/>
      <c r="B208" s="249"/>
      <c r="C208" s="250"/>
      <c r="D208" s="232" t="s">
        <v>150</v>
      </c>
      <c r="E208" s="251" t="s">
        <v>1</v>
      </c>
      <c r="F208" s="252" t="s">
        <v>233</v>
      </c>
      <c r="G208" s="250"/>
      <c r="H208" s="253">
        <v>306.77600000000001</v>
      </c>
      <c r="I208" s="254"/>
      <c r="J208" s="250"/>
      <c r="K208" s="250"/>
      <c r="L208" s="255"/>
      <c r="M208" s="256"/>
      <c r="N208" s="257"/>
      <c r="O208" s="257"/>
      <c r="P208" s="257"/>
      <c r="Q208" s="257"/>
      <c r="R208" s="257"/>
      <c r="S208" s="257"/>
      <c r="T208" s="258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9" t="s">
        <v>150</v>
      </c>
      <c r="AU208" s="259" t="s">
        <v>86</v>
      </c>
      <c r="AV208" s="14" t="s">
        <v>86</v>
      </c>
      <c r="AW208" s="14" t="s">
        <v>32</v>
      </c>
      <c r="AX208" s="14" t="s">
        <v>76</v>
      </c>
      <c r="AY208" s="259" t="s">
        <v>136</v>
      </c>
    </row>
    <row r="209" s="14" customFormat="1">
      <c r="A209" s="14"/>
      <c r="B209" s="249"/>
      <c r="C209" s="250"/>
      <c r="D209" s="232" t="s">
        <v>150</v>
      </c>
      <c r="E209" s="251" t="s">
        <v>1</v>
      </c>
      <c r="F209" s="252" t="s">
        <v>234</v>
      </c>
      <c r="G209" s="250"/>
      <c r="H209" s="253">
        <v>338.95800000000003</v>
      </c>
      <c r="I209" s="254"/>
      <c r="J209" s="250"/>
      <c r="K209" s="250"/>
      <c r="L209" s="255"/>
      <c r="M209" s="256"/>
      <c r="N209" s="257"/>
      <c r="O209" s="257"/>
      <c r="P209" s="257"/>
      <c r="Q209" s="257"/>
      <c r="R209" s="257"/>
      <c r="S209" s="257"/>
      <c r="T209" s="258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9" t="s">
        <v>150</v>
      </c>
      <c r="AU209" s="259" t="s">
        <v>86</v>
      </c>
      <c r="AV209" s="14" t="s">
        <v>86</v>
      </c>
      <c r="AW209" s="14" t="s">
        <v>32</v>
      </c>
      <c r="AX209" s="14" t="s">
        <v>76</v>
      </c>
      <c r="AY209" s="259" t="s">
        <v>136</v>
      </c>
    </row>
    <row r="210" s="13" customFormat="1">
      <c r="A210" s="13"/>
      <c r="B210" s="239"/>
      <c r="C210" s="240"/>
      <c r="D210" s="232" t="s">
        <v>150</v>
      </c>
      <c r="E210" s="241" t="s">
        <v>1</v>
      </c>
      <c r="F210" s="242" t="s">
        <v>235</v>
      </c>
      <c r="G210" s="240"/>
      <c r="H210" s="241" t="s">
        <v>1</v>
      </c>
      <c r="I210" s="243"/>
      <c r="J210" s="240"/>
      <c r="K210" s="240"/>
      <c r="L210" s="244"/>
      <c r="M210" s="245"/>
      <c r="N210" s="246"/>
      <c r="O210" s="246"/>
      <c r="P210" s="246"/>
      <c r="Q210" s="246"/>
      <c r="R210" s="246"/>
      <c r="S210" s="246"/>
      <c r="T210" s="247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8" t="s">
        <v>150</v>
      </c>
      <c r="AU210" s="248" t="s">
        <v>86</v>
      </c>
      <c r="AV210" s="13" t="s">
        <v>84</v>
      </c>
      <c r="AW210" s="13" t="s">
        <v>32</v>
      </c>
      <c r="AX210" s="13" t="s">
        <v>76</v>
      </c>
      <c r="AY210" s="248" t="s">
        <v>136</v>
      </c>
    </row>
    <row r="211" s="14" customFormat="1">
      <c r="A211" s="14"/>
      <c r="B211" s="249"/>
      <c r="C211" s="250"/>
      <c r="D211" s="232" t="s">
        <v>150</v>
      </c>
      <c r="E211" s="251" t="s">
        <v>1</v>
      </c>
      <c r="F211" s="252" t="s">
        <v>236</v>
      </c>
      <c r="G211" s="250"/>
      <c r="H211" s="253">
        <v>-469.88799999999998</v>
      </c>
      <c r="I211" s="254"/>
      <c r="J211" s="250"/>
      <c r="K211" s="250"/>
      <c r="L211" s="255"/>
      <c r="M211" s="256"/>
      <c r="N211" s="257"/>
      <c r="O211" s="257"/>
      <c r="P211" s="257"/>
      <c r="Q211" s="257"/>
      <c r="R211" s="257"/>
      <c r="S211" s="257"/>
      <c r="T211" s="258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9" t="s">
        <v>150</v>
      </c>
      <c r="AU211" s="259" t="s">
        <v>86</v>
      </c>
      <c r="AV211" s="14" t="s">
        <v>86</v>
      </c>
      <c r="AW211" s="14" t="s">
        <v>32</v>
      </c>
      <c r="AX211" s="14" t="s">
        <v>76</v>
      </c>
      <c r="AY211" s="259" t="s">
        <v>136</v>
      </c>
    </row>
    <row r="212" s="15" customFormat="1">
      <c r="A212" s="15"/>
      <c r="B212" s="260"/>
      <c r="C212" s="261"/>
      <c r="D212" s="232" t="s">
        <v>150</v>
      </c>
      <c r="E212" s="262" t="s">
        <v>1</v>
      </c>
      <c r="F212" s="263" t="s">
        <v>153</v>
      </c>
      <c r="G212" s="261"/>
      <c r="H212" s="264">
        <v>1566.8780000000004</v>
      </c>
      <c r="I212" s="265"/>
      <c r="J212" s="261"/>
      <c r="K212" s="261"/>
      <c r="L212" s="266"/>
      <c r="M212" s="267"/>
      <c r="N212" s="268"/>
      <c r="O212" s="268"/>
      <c r="P212" s="268"/>
      <c r="Q212" s="268"/>
      <c r="R212" s="268"/>
      <c r="S212" s="268"/>
      <c r="T212" s="269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70" t="s">
        <v>150</v>
      </c>
      <c r="AU212" s="270" t="s">
        <v>86</v>
      </c>
      <c r="AV212" s="15" t="s">
        <v>144</v>
      </c>
      <c r="AW212" s="15" t="s">
        <v>32</v>
      </c>
      <c r="AX212" s="15" t="s">
        <v>84</v>
      </c>
      <c r="AY212" s="270" t="s">
        <v>136</v>
      </c>
    </row>
    <row r="213" s="2" customFormat="1" ht="24.15" customHeight="1">
      <c r="A213" s="39"/>
      <c r="B213" s="40"/>
      <c r="C213" s="219" t="s">
        <v>237</v>
      </c>
      <c r="D213" s="219" t="s">
        <v>139</v>
      </c>
      <c r="E213" s="220" t="s">
        <v>238</v>
      </c>
      <c r="F213" s="221" t="s">
        <v>239</v>
      </c>
      <c r="G213" s="222" t="s">
        <v>142</v>
      </c>
      <c r="H213" s="223">
        <v>1566.8779999999999</v>
      </c>
      <c r="I213" s="224"/>
      <c r="J213" s="225">
        <f>ROUND(I213*H213,2)</f>
        <v>0</v>
      </c>
      <c r="K213" s="221" t="s">
        <v>143</v>
      </c>
      <c r="L213" s="45"/>
      <c r="M213" s="226" t="s">
        <v>1</v>
      </c>
      <c r="N213" s="227" t="s">
        <v>41</v>
      </c>
      <c r="O213" s="92"/>
      <c r="P213" s="228">
        <f>O213*H213</f>
        <v>0</v>
      </c>
      <c r="Q213" s="228">
        <v>0.0073499999999999998</v>
      </c>
      <c r="R213" s="228">
        <f>Q213*H213</f>
        <v>11.5165533</v>
      </c>
      <c r="S213" s="228">
        <v>0</v>
      </c>
      <c r="T213" s="229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0" t="s">
        <v>144</v>
      </c>
      <c r="AT213" s="230" t="s">
        <v>139</v>
      </c>
      <c r="AU213" s="230" t="s">
        <v>86</v>
      </c>
      <c r="AY213" s="18" t="s">
        <v>136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8" t="s">
        <v>84</v>
      </c>
      <c r="BK213" s="231">
        <f>ROUND(I213*H213,2)</f>
        <v>0</v>
      </c>
      <c r="BL213" s="18" t="s">
        <v>144</v>
      </c>
      <c r="BM213" s="230" t="s">
        <v>240</v>
      </c>
    </row>
    <row r="214" s="2" customFormat="1">
      <c r="A214" s="39"/>
      <c r="B214" s="40"/>
      <c r="C214" s="41"/>
      <c r="D214" s="232" t="s">
        <v>146</v>
      </c>
      <c r="E214" s="41"/>
      <c r="F214" s="233" t="s">
        <v>241</v>
      </c>
      <c r="G214" s="41"/>
      <c r="H214" s="41"/>
      <c r="I214" s="234"/>
      <c r="J214" s="41"/>
      <c r="K214" s="41"/>
      <c r="L214" s="45"/>
      <c r="M214" s="235"/>
      <c r="N214" s="236"/>
      <c r="O214" s="92"/>
      <c r="P214" s="92"/>
      <c r="Q214" s="92"/>
      <c r="R214" s="92"/>
      <c r="S214" s="92"/>
      <c r="T214" s="93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146</v>
      </c>
      <c r="AU214" s="18" t="s">
        <v>86</v>
      </c>
    </row>
    <row r="215" s="2" customFormat="1">
      <c r="A215" s="39"/>
      <c r="B215" s="40"/>
      <c r="C215" s="41"/>
      <c r="D215" s="237" t="s">
        <v>148</v>
      </c>
      <c r="E215" s="41"/>
      <c r="F215" s="238" t="s">
        <v>242</v>
      </c>
      <c r="G215" s="41"/>
      <c r="H215" s="41"/>
      <c r="I215" s="234"/>
      <c r="J215" s="41"/>
      <c r="K215" s="41"/>
      <c r="L215" s="45"/>
      <c r="M215" s="235"/>
      <c r="N215" s="236"/>
      <c r="O215" s="92"/>
      <c r="P215" s="92"/>
      <c r="Q215" s="92"/>
      <c r="R215" s="92"/>
      <c r="S215" s="92"/>
      <c r="T215" s="93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148</v>
      </c>
      <c r="AU215" s="18" t="s">
        <v>86</v>
      </c>
    </row>
    <row r="216" s="2" customFormat="1" ht="33" customHeight="1">
      <c r="A216" s="39"/>
      <c r="B216" s="40"/>
      <c r="C216" s="219" t="s">
        <v>243</v>
      </c>
      <c r="D216" s="219" t="s">
        <v>139</v>
      </c>
      <c r="E216" s="220" t="s">
        <v>244</v>
      </c>
      <c r="F216" s="221" t="s">
        <v>245</v>
      </c>
      <c r="G216" s="222" t="s">
        <v>163</v>
      </c>
      <c r="H216" s="223">
        <v>3.2490000000000001</v>
      </c>
      <c r="I216" s="224"/>
      <c r="J216" s="225">
        <f>ROUND(I216*H216,2)</f>
        <v>0</v>
      </c>
      <c r="K216" s="221" t="s">
        <v>143</v>
      </c>
      <c r="L216" s="45"/>
      <c r="M216" s="226" t="s">
        <v>1</v>
      </c>
      <c r="N216" s="227" t="s">
        <v>41</v>
      </c>
      <c r="O216" s="92"/>
      <c r="P216" s="228">
        <f>O216*H216</f>
        <v>0</v>
      </c>
      <c r="Q216" s="228">
        <v>0.72099999999999997</v>
      </c>
      <c r="R216" s="228">
        <f>Q216*H216</f>
        <v>2.3425289999999999</v>
      </c>
      <c r="S216" s="228">
        <v>0</v>
      </c>
      <c r="T216" s="229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0" t="s">
        <v>144</v>
      </c>
      <c r="AT216" s="230" t="s">
        <v>139</v>
      </c>
      <c r="AU216" s="230" t="s">
        <v>86</v>
      </c>
      <c r="AY216" s="18" t="s">
        <v>136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8" t="s">
        <v>84</v>
      </c>
      <c r="BK216" s="231">
        <f>ROUND(I216*H216,2)</f>
        <v>0</v>
      </c>
      <c r="BL216" s="18" t="s">
        <v>144</v>
      </c>
      <c r="BM216" s="230" t="s">
        <v>246</v>
      </c>
    </row>
    <row r="217" s="2" customFormat="1">
      <c r="A217" s="39"/>
      <c r="B217" s="40"/>
      <c r="C217" s="41"/>
      <c r="D217" s="232" t="s">
        <v>146</v>
      </c>
      <c r="E217" s="41"/>
      <c r="F217" s="233" t="s">
        <v>247</v>
      </c>
      <c r="G217" s="41"/>
      <c r="H217" s="41"/>
      <c r="I217" s="234"/>
      <c r="J217" s="41"/>
      <c r="K217" s="41"/>
      <c r="L217" s="45"/>
      <c r="M217" s="235"/>
      <c r="N217" s="236"/>
      <c r="O217" s="92"/>
      <c r="P217" s="92"/>
      <c r="Q217" s="92"/>
      <c r="R217" s="92"/>
      <c r="S217" s="92"/>
      <c r="T217" s="93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146</v>
      </c>
      <c r="AU217" s="18" t="s">
        <v>86</v>
      </c>
    </row>
    <row r="218" s="2" customFormat="1">
      <c r="A218" s="39"/>
      <c r="B218" s="40"/>
      <c r="C218" s="41"/>
      <c r="D218" s="237" t="s">
        <v>148</v>
      </c>
      <c r="E218" s="41"/>
      <c r="F218" s="238" t="s">
        <v>248</v>
      </c>
      <c r="G218" s="41"/>
      <c r="H218" s="41"/>
      <c r="I218" s="234"/>
      <c r="J218" s="41"/>
      <c r="K218" s="41"/>
      <c r="L218" s="45"/>
      <c r="M218" s="235"/>
      <c r="N218" s="236"/>
      <c r="O218" s="92"/>
      <c r="P218" s="92"/>
      <c r="Q218" s="92"/>
      <c r="R218" s="92"/>
      <c r="S218" s="92"/>
      <c r="T218" s="93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148</v>
      </c>
      <c r="AU218" s="18" t="s">
        <v>86</v>
      </c>
    </row>
    <row r="219" s="13" customFormat="1">
      <c r="A219" s="13"/>
      <c r="B219" s="239"/>
      <c r="C219" s="240"/>
      <c r="D219" s="232" t="s">
        <v>150</v>
      </c>
      <c r="E219" s="241" t="s">
        <v>1</v>
      </c>
      <c r="F219" s="242" t="s">
        <v>249</v>
      </c>
      <c r="G219" s="240"/>
      <c r="H219" s="241" t="s">
        <v>1</v>
      </c>
      <c r="I219" s="243"/>
      <c r="J219" s="240"/>
      <c r="K219" s="240"/>
      <c r="L219" s="244"/>
      <c r="M219" s="245"/>
      <c r="N219" s="246"/>
      <c r="O219" s="246"/>
      <c r="P219" s="246"/>
      <c r="Q219" s="246"/>
      <c r="R219" s="246"/>
      <c r="S219" s="246"/>
      <c r="T219" s="247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8" t="s">
        <v>150</v>
      </c>
      <c r="AU219" s="248" t="s">
        <v>86</v>
      </c>
      <c r="AV219" s="13" t="s">
        <v>84</v>
      </c>
      <c r="AW219" s="13" t="s">
        <v>32</v>
      </c>
      <c r="AX219" s="13" t="s">
        <v>76</v>
      </c>
      <c r="AY219" s="248" t="s">
        <v>136</v>
      </c>
    </row>
    <row r="220" s="14" customFormat="1">
      <c r="A220" s="14"/>
      <c r="B220" s="249"/>
      <c r="C220" s="250"/>
      <c r="D220" s="232" t="s">
        <v>150</v>
      </c>
      <c r="E220" s="251" t="s">
        <v>1</v>
      </c>
      <c r="F220" s="252" t="s">
        <v>250</v>
      </c>
      <c r="G220" s="250"/>
      <c r="H220" s="253">
        <v>1.0980000000000001</v>
      </c>
      <c r="I220" s="254"/>
      <c r="J220" s="250"/>
      <c r="K220" s="250"/>
      <c r="L220" s="255"/>
      <c r="M220" s="256"/>
      <c r="N220" s="257"/>
      <c r="O220" s="257"/>
      <c r="P220" s="257"/>
      <c r="Q220" s="257"/>
      <c r="R220" s="257"/>
      <c r="S220" s="257"/>
      <c r="T220" s="258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9" t="s">
        <v>150</v>
      </c>
      <c r="AU220" s="259" t="s">
        <v>86</v>
      </c>
      <c r="AV220" s="14" t="s">
        <v>86</v>
      </c>
      <c r="AW220" s="14" t="s">
        <v>32</v>
      </c>
      <c r="AX220" s="14" t="s">
        <v>76</v>
      </c>
      <c r="AY220" s="259" t="s">
        <v>136</v>
      </c>
    </row>
    <row r="221" s="14" customFormat="1">
      <c r="A221" s="14"/>
      <c r="B221" s="249"/>
      <c r="C221" s="250"/>
      <c r="D221" s="232" t="s">
        <v>150</v>
      </c>
      <c r="E221" s="251" t="s">
        <v>1</v>
      </c>
      <c r="F221" s="252" t="s">
        <v>251</v>
      </c>
      <c r="G221" s="250"/>
      <c r="H221" s="253">
        <v>0.82399999999999995</v>
      </c>
      <c r="I221" s="254"/>
      <c r="J221" s="250"/>
      <c r="K221" s="250"/>
      <c r="L221" s="255"/>
      <c r="M221" s="256"/>
      <c r="N221" s="257"/>
      <c r="O221" s="257"/>
      <c r="P221" s="257"/>
      <c r="Q221" s="257"/>
      <c r="R221" s="257"/>
      <c r="S221" s="257"/>
      <c r="T221" s="258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9" t="s">
        <v>150</v>
      </c>
      <c r="AU221" s="259" t="s">
        <v>86</v>
      </c>
      <c r="AV221" s="14" t="s">
        <v>86</v>
      </c>
      <c r="AW221" s="14" t="s">
        <v>32</v>
      </c>
      <c r="AX221" s="14" t="s">
        <v>76</v>
      </c>
      <c r="AY221" s="259" t="s">
        <v>136</v>
      </c>
    </row>
    <row r="222" s="14" customFormat="1">
      <c r="A222" s="14"/>
      <c r="B222" s="249"/>
      <c r="C222" s="250"/>
      <c r="D222" s="232" t="s">
        <v>150</v>
      </c>
      <c r="E222" s="251" t="s">
        <v>1</v>
      </c>
      <c r="F222" s="252" t="s">
        <v>252</v>
      </c>
      <c r="G222" s="250"/>
      <c r="H222" s="253">
        <v>0.503</v>
      </c>
      <c r="I222" s="254"/>
      <c r="J222" s="250"/>
      <c r="K222" s="250"/>
      <c r="L222" s="255"/>
      <c r="M222" s="256"/>
      <c r="N222" s="257"/>
      <c r="O222" s="257"/>
      <c r="P222" s="257"/>
      <c r="Q222" s="257"/>
      <c r="R222" s="257"/>
      <c r="S222" s="257"/>
      <c r="T222" s="258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9" t="s">
        <v>150</v>
      </c>
      <c r="AU222" s="259" t="s">
        <v>86</v>
      </c>
      <c r="AV222" s="14" t="s">
        <v>86</v>
      </c>
      <c r="AW222" s="14" t="s">
        <v>32</v>
      </c>
      <c r="AX222" s="14" t="s">
        <v>76</v>
      </c>
      <c r="AY222" s="259" t="s">
        <v>136</v>
      </c>
    </row>
    <row r="223" s="14" customFormat="1">
      <c r="A223" s="14"/>
      <c r="B223" s="249"/>
      <c r="C223" s="250"/>
      <c r="D223" s="232" t="s">
        <v>150</v>
      </c>
      <c r="E223" s="251" t="s">
        <v>1</v>
      </c>
      <c r="F223" s="252" t="s">
        <v>253</v>
      </c>
      <c r="G223" s="250"/>
      <c r="H223" s="253">
        <v>0.82399999999999995</v>
      </c>
      <c r="I223" s="254"/>
      <c r="J223" s="250"/>
      <c r="K223" s="250"/>
      <c r="L223" s="255"/>
      <c r="M223" s="256"/>
      <c r="N223" s="257"/>
      <c r="O223" s="257"/>
      <c r="P223" s="257"/>
      <c r="Q223" s="257"/>
      <c r="R223" s="257"/>
      <c r="S223" s="257"/>
      <c r="T223" s="258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9" t="s">
        <v>150</v>
      </c>
      <c r="AU223" s="259" t="s">
        <v>86</v>
      </c>
      <c r="AV223" s="14" t="s">
        <v>86</v>
      </c>
      <c r="AW223" s="14" t="s">
        <v>32</v>
      </c>
      <c r="AX223" s="14" t="s">
        <v>76</v>
      </c>
      <c r="AY223" s="259" t="s">
        <v>136</v>
      </c>
    </row>
    <row r="224" s="15" customFormat="1">
      <c r="A224" s="15"/>
      <c r="B224" s="260"/>
      <c r="C224" s="261"/>
      <c r="D224" s="232" t="s">
        <v>150</v>
      </c>
      <c r="E224" s="262" t="s">
        <v>1</v>
      </c>
      <c r="F224" s="263" t="s">
        <v>153</v>
      </c>
      <c r="G224" s="261"/>
      <c r="H224" s="264">
        <v>3.2490000000000001</v>
      </c>
      <c r="I224" s="265"/>
      <c r="J224" s="261"/>
      <c r="K224" s="261"/>
      <c r="L224" s="266"/>
      <c r="M224" s="267"/>
      <c r="N224" s="268"/>
      <c r="O224" s="268"/>
      <c r="P224" s="268"/>
      <c r="Q224" s="268"/>
      <c r="R224" s="268"/>
      <c r="S224" s="268"/>
      <c r="T224" s="269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70" t="s">
        <v>150</v>
      </c>
      <c r="AU224" s="270" t="s">
        <v>86</v>
      </c>
      <c r="AV224" s="15" t="s">
        <v>144</v>
      </c>
      <c r="AW224" s="15" t="s">
        <v>32</v>
      </c>
      <c r="AX224" s="15" t="s">
        <v>84</v>
      </c>
      <c r="AY224" s="270" t="s">
        <v>136</v>
      </c>
    </row>
    <row r="225" s="2" customFormat="1" ht="24.15" customHeight="1">
      <c r="A225" s="39"/>
      <c r="B225" s="40"/>
      <c r="C225" s="219" t="s">
        <v>254</v>
      </c>
      <c r="D225" s="219" t="s">
        <v>139</v>
      </c>
      <c r="E225" s="220" t="s">
        <v>255</v>
      </c>
      <c r="F225" s="221" t="s">
        <v>256</v>
      </c>
      <c r="G225" s="222" t="s">
        <v>142</v>
      </c>
      <c r="H225" s="223">
        <v>200.55000000000001</v>
      </c>
      <c r="I225" s="224"/>
      <c r="J225" s="225">
        <f>ROUND(I225*H225,2)</f>
        <v>0</v>
      </c>
      <c r="K225" s="221" t="s">
        <v>143</v>
      </c>
      <c r="L225" s="45"/>
      <c r="M225" s="226" t="s">
        <v>1</v>
      </c>
      <c r="N225" s="227" t="s">
        <v>41</v>
      </c>
      <c r="O225" s="92"/>
      <c r="P225" s="228">
        <f>O225*H225</f>
        <v>0</v>
      </c>
      <c r="Q225" s="228">
        <v>0.11</v>
      </c>
      <c r="R225" s="228">
        <f>Q225*H225</f>
        <v>22.060500000000001</v>
      </c>
      <c r="S225" s="228">
        <v>0</v>
      </c>
      <c r="T225" s="229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0" t="s">
        <v>144</v>
      </c>
      <c r="AT225" s="230" t="s">
        <v>139</v>
      </c>
      <c r="AU225" s="230" t="s">
        <v>86</v>
      </c>
      <c r="AY225" s="18" t="s">
        <v>136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8" t="s">
        <v>84</v>
      </c>
      <c r="BK225" s="231">
        <f>ROUND(I225*H225,2)</f>
        <v>0</v>
      </c>
      <c r="BL225" s="18" t="s">
        <v>144</v>
      </c>
      <c r="BM225" s="230" t="s">
        <v>257</v>
      </c>
    </row>
    <row r="226" s="2" customFormat="1">
      <c r="A226" s="39"/>
      <c r="B226" s="40"/>
      <c r="C226" s="41"/>
      <c r="D226" s="232" t="s">
        <v>146</v>
      </c>
      <c r="E226" s="41"/>
      <c r="F226" s="233" t="s">
        <v>258</v>
      </c>
      <c r="G226" s="41"/>
      <c r="H226" s="41"/>
      <c r="I226" s="234"/>
      <c r="J226" s="41"/>
      <c r="K226" s="41"/>
      <c r="L226" s="45"/>
      <c r="M226" s="235"/>
      <c r="N226" s="236"/>
      <c r="O226" s="92"/>
      <c r="P226" s="92"/>
      <c r="Q226" s="92"/>
      <c r="R226" s="92"/>
      <c r="S226" s="92"/>
      <c r="T226" s="93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146</v>
      </c>
      <c r="AU226" s="18" t="s">
        <v>86</v>
      </c>
    </row>
    <row r="227" s="2" customFormat="1">
      <c r="A227" s="39"/>
      <c r="B227" s="40"/>
      <c r="C227" s="41"/>
      <c r="D227" s="237" t="s">
        <v>148</v>
      </c>
      <c r="E227" s="41"/>
      <c r="F227" s="238" t="s">
        <v>259</v>
      </c>
      <c r="G227" s="41"/>
      <c r="H227" s="41"/>
      <c r="I227" s="234"/>
      <c r="J227" s="41"/>
      <c r="K227" s="41"/>
      <c r="L227" s="45"/>
      <c r="M227" s="235"/>
      <c r="N227" s="236"/>
      <c r="O227" s="92"/>
      <c r="P227" s="92"/>
      <c r="Q227" s="92"/>
      <c r="R227" s="92"/>
      <c r="S227" s="92"/>
      <c r="T227" s="93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148</v>
      </c>
      <c r="AU227" s="18" t="s">
        <v>86</v>
      </c>
    </row>
    <row r="228" s="13" customFormat="1">
      <c r="A228" s="13"/>
      <c r="B228" s="239"/>
      <c r="C228" s="240"/>
      <c r="D228" s="232" t="s">
        <v>150</v>
      </c>
      <c r="E228" s="241" t="s">
        <v>1</v>
      </c>
      <c r="F228" s="242" t="s">
        <v>166</v>
      </c>
      <c r="G228" s="240"/>
      <c r="H228" s="241" t="s">
        <v>1</v>
      </c>
      <c r="I228" s="243"/>
      <c r="J228" s="240"/>
      <c r="K228" s="240"/>
      <c r="L228" s="244"/>
      <c r="M228" s="245"/>
      <c r="N228" s="246"/>
      <c r="O228" s="246"/>
      <c r="P228" s="246"/>
      <c r="Q228" s="246"/>
      <c r="R228" s="246"/>
      <c r="S228" s="246"/>
      <c r="T228" s="247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8" t="s">
        <v>150</v>
      </c>
      <c r="AU228" s="248" t="s">
        <v>86</v>
      </c>
      <c r="AV228" s="13" t="s">
        <v>84</v>
      </c>
      <c r="AW228" s="13" t="s">
        <v>32</v>
      </c>
      <c r="AX228" s="13" t="s">
        <v>76</v>
      </c>
      <c r="AY228" s="248" t="s">
        <v>136</v>
      </c>
    </row>
    <row r="229" s="14" customFormat="1">
      <c r="A229" s="14"/>
      <c r="B229" s="249"/>
      <c r="C229" s="250"/>
      <c r="D229" s="232" t="s">
        <v>150</v>
      </c>
      <c r="E229" s="251" t="s">
        <v>1</v>
      </c>
      <c r="F229" s="252" t="s">
        <v>260</v>
      </c>
      <c r="G229" s="250"/>
      <c r="H229" s="253">
        <v>16.050000000000001</v>
      </c>
      <c r="I229" s="254"/>
      <c r="J229" s="250"/>
      <c r="K229" s="250"/>
      <c r="L229" s="255"/>
      <c r="M229" s="256"/>
      <c r="N229" s="257"/>
      <c r="O229" s="257"/>
      <c r="P229" s="257"/>
      <c r="Q229" s="257"/>
      <c r="R229" s="257"/>
      <c r="S229" s="257"/>
      <c r="T229" s="258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9" t="s">
        <v>150</v>
      </c>
      <c r="AU229" s="259" t="s">
        <v>86</v>
      </c>
      <c r="AV229" s="14" t="s">
        <v>86</v>
      </c>
      <c r="AW229" s="14" t="s">
        <v>32</v>
      </c>
      <c r="AX229" s="14" t="s">
        <v>76</v>
      </c>
      <c r="AY229" s="259" t="s">
        <v>136</v>
      </c>
    </row>
    <row r="230" s="13" customFormat="1">
      <c r="A230" s="13"/>
      <c r="B230" s="239"/>
      <c r="C230" s="240"/>
      <c r="D230" s="232" t="s">
        <v>150</v>
      </c>
      <c r="E230" s="241" t="s">
        <v>1</v>
      </c>
      <c r="F230" s="242" t="s">
        <v>168</v>
      </c>
      <c r="G230" s="240"/>
      <c r="H230" s="241" t="s">
        <v>1</v>
      </c>
      <c r="I230" s="243"/>
      <c r="J230" s="240"/>
      <c r="K230" s="240"/>
      <c r="L230" s="244"/>
      <c r="M230" s="245"/>
      <c r="N230" s="246"/>
      <c r="O230" s="246"/>
      <c r="P230" s="246"/>
      <c r="Q230" s="246"/>
      <c r="R230" s="246"/>
      <c r="S230" s="246"/>
      <c r="T230" s="247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8" t="s">
        <v>150</v>
      </c>
      <c r="AU230" s="248" t="s">
        <v>86</v>
      </c>
      <c r="AV230" s="13" t="s">
        <v>84</v>
      </c>
      <c r="AW230" s="13" t="s">
        <v>32</v>
      </c>
      <c r="AX230" s="13" t="s">
        <v>76</v>
      </c>
      <c r="AY230" s="248" t="s">
        <v>136</v>
      </c>
    </row>
    <row r="231" s="14" customFormat="1">
      <c r="A231" s="14"/>
      <c r="B231" s="249"/>
      <c r="C231" s="250"/>
      <c r="D231" s="232" t="s">
        <v>150</v>
      </c>
      <c r="E231" s="251" t="s">
        <v>1</v>
      </c>
      <c r="F231" s="252" t="s">
        <v>261</v>
      </c>
      <c r="G231" s="250"/>
      <c r="H231" s="253">
        <v>184.5</v>
      </c>
      <c r="I231" s="254"/>
      <c r="J231" s="250"/>
      <c r="K231" s="250"/>
      <c r="L231" s="255"/>
      <c r="M231" s="256"/>
      <c r="N231" s="257"/>
      <c r="O231" s="257"/>
      <c r="P231" s="257"/>
      <c r="Q231" s="257"/>
      <c r="R231" s="257"/>
      <c r="S231" s="257"/>
      <c r="T231" s="258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9" t="s">
        <v>150</v>
      </c>
      <c r="AU231" s="259" t="s">
        <v>86</v>
      </c>
      <c r="AV231" s="14" t="s">
        <v>86</v>
      </c>
      <c r="AW231" s="14" t="s">
        <v>32</v>
      </c>
      <c r="AX231" s="14" t="s">
        <v>76</v>
      </c>
      <c r="AY231" s="259" t="s">
        <v>136</v>
      </c>
    </row>
    <row r="232" s="15" customFormat="1">
      <c r="A232" s="15"/>
      <c r="B232" s="260"/>
      <c r="C232" s="261"/>
      <c r="D232" s="232" t="s">
        <v>150</v>
      </c>
      <c r="E232" s="262" t="s">
        <v>1</v>
      </c>
      <c r="F232" s="263" t="s">
        <v>153</v>
      </c>
      <c r="G232" s="261"/>
      <c r="H232" s="264">
        <v>200.55000000000001</v>
      </c>
      <c r="I232" s="265"/>
      <c r="J232" s="261"/>
      <c r="K232" s="261"/>
      <c r="L232" s="266"/>
      <c r="M232" s="267"/>
      <c r="N232" s="268"/>
      <c r="O232" s="268"/>
      <c r="P232" s="268"/>
      <c r="Q232" s="268"/>
      <c r="R232" s="268"/>
      <c r="S232" s="268"/>
      <c r="T232" s="269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70" t="s">
        <v>150</v>
      </c>
      <c r="AU232" s="270" t="s">
        <v>86</v>
      </c>
      <c r="AV232" s="15" t="s">
        <v>144</v>
      </c>
      <c r="AW232" s="15" t="s">
        <v>32</v>
      </c>
      <c r="AX232" s="15" t="s">
        <v>84</v>
      </c>
      <c r="AY232" s="270" t="s">
        <v>136</v>
      </c>
    </row>
    <row r="233" s="2" customFormat="1" ht="24.15" customHeight="1">
      <c r="A233" s="39"/>
      <c r="B233" s="40"/>
      <c r="C233" s="219" t="s">
        <v>262</v>
      </c>
      <c r="D233" s="219" t="s">
        <v>139</v>
      </c>
      <c r="E233" s="220" t="s">
        <v>263</v>
      </c>
      <c r="F233" s="221" t="s">
        <v>264</v>
      </c>
      <c r="G233" s="222" t="s">
        <v>142</v>
      </c>
      <c r="H233" s="223">
        <v>32.100000000000001</v>
      </c>
      <c r="I233" s="224"/>
      <c r="J233" s="225">
        <f>ROUND(I233*H233,2)</f>
        <v>0</v>
      </c>
      <c r="K233" s="221" t="s">
        <v>143</v>
      </c>
      <c r="L233" s="45"/>
      <c r="M233" s="226" t="s">
        <v>1</v>
      </c>
      <c r="N233" s="227" t="s">
        <v>41</v>
      </c>
      <c r="O233" s="92"/>
      <c r="P233" s="228">
        <f>O233*H233</f>
        <v>0</v>
      </c>
      <c r="Q233" s="228">
        <v>0.010999999999999999</v>
      </c>
      <c r="R233" s="228">
        <f>Q233*H233</f>
        <v>0.35309999999999997</v>
      </c>
      <c r="S233" s="228">
        <v>0</v>
      </c>
      <c r="T233" s="229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0" t="s">
        <v>144</v>
      </c>
      <c r="AT233" s="230" t="s">
        <v>139</v>
      </c>
      <c r="AU233" s="230" t="s">
        <v>86</v>
      </c>
      <c r="AY233" s="18" t="s">
        <v>136</v>
      </c>
      <c r="BE233" s="231">
        <f>IF(N233="základní",J233,0)</f>
        <v>0</v>
      </c>
      <c r="BF233" s="231">
        <f>IF(N233="snížená",J233,0)</f>
        <v>0</v>
      </c>
      <c r="BG233" s="231">
        <f>IF(N233="zákl. přenesená",J233,0)</f>
        <v>0</v>
      </c>
      <c r="BH233" s="231">
        <f>IF(N233="sníž. přenesená",J233,0)</f>
        <v>0</v>
      </c>
      <c r="BI233" s="231">
        <f>IF(N233="nulová",J233,0)</f>
        <v>0</v>
      </c>
      <c r="BJ233" s="18" t="s">
        <v>84</v>
      </c>
      <c r="BK233" s="231">
        <f>ROUND(I233*H233,2)</f>
        <v>0</v>
      </c>
      <c r="BL233" s="18" t="s">
        <v>144</v>
      </c>
      <c r="BM233" s="230" t="s">
        <v>265</v>
      </c>
    </row>
    <row r="234" s="2" customFormat="1">
      <c r="A234" s="39"/>
      <c r="B234" s="40"/>
      <c r="C234" s="41"/>
      <c r="D234" s="232" t="s">
        <v>146</v>
      </c>
      <c r="E234" s="41"/>
      <c r="F234" s="233" t="s">
        <v>266</v>
      </c>
      <c r="G234" s="41"/>
      <c r="H234" s="41"/>
      <c r="I234" s="234"/>
      <c r="J234" s="41"/>
      <c r="K234" s="41"/>
      <c r="L234" s="45"/>
      <c r="M234" s="235"/>
      <c r="N234" s="236"/>
      <c r="O234" s="92"/>
      <c r="P234" s="92"/>
      <c r="Q234" s="92"/>
      <c r="R234" s="92"/>
      <c r="S234" s="92"/>
      <c r="T234" s="93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146</v>
      </c>
      <c r="AU234" s="18" t="s">
        <v>86</v>
      </c>
    </row>
    <row r="235" s="2" customFormat="1">
      <c r="A235" s="39"/>
      <c r="B235" s="40"/>
      <c r="C235" s="41"/>
      <c r="D235" s="237" t="s">
        <v>148</v>
      </c>
      <c r="E235" s="41"/>
      <c r="F235" s="238" t="s">
        <v>267</v>
      </c>
      <c r="G235" s="41"/>
      <c r="H235" s="41"/>
      <c r="I235" s="234"/>
      <c r="J235" s="41"/>
      <c r="K235" s="41"/>
      <c r="L235" s="45"/>
      <c r="M235" s="235"/>
      <c r="N235" s="236"/>
      <c r="O235" s="92"/>
      <c r="P235" s="92"/>
      <c r="Q235" s="92"/>
      <c r="R235" s="92"/>
      <c r="S235" s="92"/>
      <c r="T235" s="93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148</v>
      </c>
      <c r="AU235" s="18" t="s">
        <v>86</v>
      </c>
    </row>
    <row r="236" s="13" customFormat="1">
      <c r="A236" s="13"/>
      <c r="B236" s="239"/>
      <c r="C236" s="240"/>
      <c r="D236" s="232" t="s">
        <v>150</v>
      </c>
      <c r="E236" s="241" t="s">
        <v>1</v>
      </c>
      <c r="F236" s="242" t="s">
        <v>166</v>
      </c>
      <c r="G236" s="240"/>
      <c r="H236" s="241" t="s">
        <v>1</v>
      </c>
      <c r="I236" s="243"/>
      <c r="J236" s="240"/>
      <c r="K236" s="240"/>
      <c r="L236" s="244"/>
      <c r="M236" s="245"/>
      <c r="N236" s="246"/>
      <c r="O236" s="246"/>
      <c r="P236" s="246"/>
      <c r="Q236" s="246"/>
      <c r="R236" s="246"/>
      <c r="S236" s="246"/>
      <c r="T236" s="247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8" t="s">
        <v>150</v>
      </c>
      <c r="AU236" s="248" t="s">
        <v>86</v>
      </c>
      <c r="AV236" s="13" t="s">
        <v>84</v>
      </c>
      <c r="AW236" s="13" t="s">
        <v>32</v>
      </c>
      <c r="AX236" s="13" t="s">
        <v>76</v>
      </c>
      <c r="AY236" s="248" t="s">
        <v>136</v>
      </c>
    </row>
    <row r="237" s="14" customFormat="1">
      <c r="A237" s="14"/>
      <c r="B237" s="249"/>
      <c r="C237" s="250"/>
      <c r="D237" s="232" t="s">
        <v>150</v>
      </c>
      <c r="E237" s="251" t="s">
        <v>1</v>
      </c>
      <c r="F237" s="252" t="s">
        <v>268</v>
      </c>
      <c r="G237" s="250"/>
      <c r="H237" s="253">
        <v>32.100000000000001</v>
      </c>
      <c r="I237" s="254"/>
      <c r="J237" s="250"/>
      <c r="K237" s="250"/>
      <c r="L237" s="255"/>
      <c r="M237" s="256"/>
      <c r="N237" s="257"/>
      <c r="O237" s="257"/>
      <c r="P237" s="257"/>
      <c r="Q237" s="257"/>
      <c r="R237" s="257"/>
      <c r="S237" s="257"/>
      <c r="T237" s="258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9" t="s">
        <v>150</v>
      </c>
      <c r="AU237" s="259" t="s">
        <v>86</v>
      </c>
      <c r="AV237" s="14" t="s">
        <v>86</v>
      </c>
      <c r="AW237" s="14" t="s">
        <v>32</v>
      </c>
      <c r="AX237" s="14" t="s">
        <v>76</v>
      </c>
      <c r="AY237" s="259" t="s">
        <v>136</v>
      </c>
    </row>
    <row r="238" s="15" customFormat="1">
      <c r="A238" s="15"/>
      <c r="B238" s="260"/>
      <c r="C238" s="261"/>
      <c r="D238" s="232" t="s">
        <v>150</v>
      </c>
      <c r="E238" s="262" t="s">
        <v>1</v>
      </c>
      <c r="F238" s="263" t="s">
        <v>153</v>
      </c>
      <c r="G238" s="261"/>
      <c r="H238" s="264">
        <v>32.100000000000001</v>
      </c>
      <c r="I238" s="265"/>
      <c r="J238" s="261"/>
      <c r="K238" s="261"/>
      <c r="L238" s="266"/>
      <c r="M238" s="267"/>
      <c r="N238" s="268"/>
      <c r="O238" s="268"/>
      <c r="P238" s="268"/>
      <c r="Q238" s="268"/>
      <c r="R238" s="268"/>
      <c r="S238" s="268"/>
      <c r="T238" s="269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70" t="s">
        <v>150</v>
      </c>
      <c r="AU238" s="270" t="s">
        <v>86</v>
      </c>
      <c r="AV238" s="15" t="s">
        <v>144</v>
      </c>
      <c r="AW238" s="15" t="s">
        <v>32</v>
      </c>
      <c r="AX238" s="15" t="s">
        <v>84</v>
      </c>
      <c r="AY238" s="270" t="s">
        <v>136</v>
      </c>
    </row>
    <row r="239" s="2" customFormat="1" ht="16.5" customHeight="1">
      <c r="A239" s="39"/>
      <c r="B239" s="40"/>
      <c r="C239" s="219" t="s">
        <v>269</v>
      </c>
      <c r="D239" s="219" t="s">
        <v>139</v>
      </c>
      <c r="E239" s="220" t="s">
        <v>270</v>
      </c>
      <c r="F239" s="221" t="s">
        <v>271</v>
      </c>
      <c r="G239" s="222" t="s">
        <v>184</v>
      </c>
      <c r="H239" s="223">
        <v>0.56100000000000005</v>
      </c>
      <c r="I239" s="224"/>
      <c r="J239" s="225">
        <f>ROUND(I239*H239,2)</f>
        <v>0</v>
      </c>
      <c r="K239" s="221" t="s">
        <v>1</v>
      </c>
      <c r="L239" s="45"/>
      <c r="M239" s="226" t="s">
        <v>1</v>
      </c>
      <c r="N239" s="227" t="s">
        <v>41</v>
      </c>
      <c r="O239" s="92"/>
      <c r="P239" s="228">
        <f>O239*H239</f>
        <v>0</v>
      </c>
      <c r="Q239" s="228">
        <v>1.06277</v>
      </c>
      <c r="R239" s="228">
        <f>Q239*H239</f>
        <v>0.59621397000000009</v>
      </c>
      <c r="S239" s="228">
        <v>0</v>
      </c>
      <c r="T239" s="229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0" t="s">
        <v>144</v>
      </c>
      <c r="AT239" s="230" t="s">
        <v>139</v>
      </c>
      <c r="AU239" s="230" t="s">
        <v>86</v>
      </c>
      <c r="AY239" s="18" t="s">
        <v>136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8" t="s">
        <v>84</v>
      </c>
      <c r="BK239" s="231">
        <f>ROUND(I239*H239,2)</f>
        <v>0</v>
      </c>
      <c r="BL239" s="18" t="s">
        <v>144</v>
      </c>
      <c r="BM239" s="230" t="s">
        <v>272</v>
      </c>
    </row>
    <row r="240" s="2" customFormat="1">
      <c r="A240" s="39"/>
      <c r="B240" s="40"/>
      <c r="C240" s="41"/>
      <c r="D240" s="232" t="s">
        <v>146</v>
      </c>
      <c r="E240" s="41"/>
      <c r="F240" s="233" t="s">
        <v>273</v>
      </c>
      <c r="G240" s="41"/>
      <c r="H240" s="41"/>
      <c r="I240" s="234"/>
      <c r="J240" s="41"/>
      <c r="K240" s="41"/>
      <c r="L240" s="45"/>
      <c r="M240" s="235"/>
      <c r="N240" s="236"/>
      <c r="O240" s="92"/>
      <c r="P240" s="92"/>
      <c r="Q240" s="92"/>
      <c r="R240" s="92"/>
      <c r="S240" s="92"/>
      <c r="T240" s="93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146</v>
      </c>
      <c r="AU240" s="18" t="s">
        <v>86</v>
      </c>
    </row>
    <row r="241" s="13" customFormat="1">
      <c r="A241" s="13"/>
      <c r="B241" s="239"/>
      <c r="C241" s="240"/>
      <c r="D241" s="232" t="s">
        <v>150</v>
      </c>
      <c r="E241" s="241" t="s">
        <v>1</v>
      </c>
      <c r="F241" s="242" t="s">
        <v>274</v>
      </c>
      <c r="G241" s="240"/>
      <c r="H241" s="241" t="s">
        <v>1</v>
      </c>
      <c r="I241" s="243"/>
      <c r="J241" s="240"/>
      <c r="K241" s="240"/>
      <c r="L241" s="244"/>
      <c r="M241" s="245"/>
      <c r="N241" s="246"/>
      <c r="O241" s="246"/>
      <c r="P241" s="246"/>
      <c r="Q241" s="246"/>
      <c r="R241" s="246"/>
      <c r="S241" s="246"/>
      <c r="T241" s="247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8" t="s">
        <v>150</v>
      </c>
      <c r="AU241" s="248" t="s">
        <v>86</v>
      </c>
      <c r="AV241" s="13" t="s">
        <v>84</v>
      </c>
      <c r="AW241" s="13" t="s">
        <v>32</v>
      </c>
      <c r="AX241" s="13" t="s">
        <v>76</v>
      </c>
      <c r="AY241" s="248" t="s">
        <v>136</v>
      </c>
    </row>
    <row r="242" s="13" customFormat="1">
      <c r="A242" s="13"/>
      <c r="B242" s="239"/>
      <c r="C242" s="240"/>
      <c r="D242" s="232" t="s">
        <v>150</v>
      </c>
      <c r="E242" s="241" t="s">
        <v>1</v>
      </c>
      <c r="F242" s="242" t="s">
        <v>166</v>
      </c>
      <c r="G242" s="240"/>
      <c r="H242" s="241" t="s">
        <v>1</v>
      </c>
      <c r="I242" s="243"/>
      <c r="J242" s="240"/>
      <c r="K242" s="240"/>
      <c r="L242" s="244"/>
      <c r="M242" s="245"/>
      <c r="N242" s="246"/>
      <c r="O242" s="246"/>
      <c r="P242" s="246"/>
      <c r="Q242" s="246"/>
      <c r="R242" s="246"/>
      <c r="S242" s="246"/>
      <c r="T242" s="247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8" t="s">
        <v>150</v>
      </c>
      <c r="AU242" s="248" t="s">
        <v>86</v>
      </c>
      <c r="AV242" s="13" t="s">
        <v>84</v>
      </c>
      <c r="AW242" s="13" t="s">
        <v>32</v>
      </c>
      <c r="AX242" s="13" t="s">
        <v>76</v>
      </c>
      <c r="AY242" s="248" t="s">
        <v>136</v>
      </c>
    </row>
    <row r="243" s="14" customFormat="1">
      <c r="A243" s="14"/>
      <c r="B243" s="249"/>
      <c r="C243" s="250"/>
      <c r="D243" s="232" t="s">
        <v>150</v>
      </c>
      <c r="E243" s="251" t="s">
        <v>1</v>
      </c>
      <c r="F243" s="252" t="s">
        <v>275</v>
      </c>
      <c r="G243" s="250"/>
      <c r="H243" s="253">
        <v>0.032000000000000001</v>
      </c>
      <c r="I243" s="254"/>
      <c r="J243" s="250"/>
      <c r="K243" s="250"/>
      <c r="L243" s="255"/>
      <c r="M243" s="256"/>
      <c r="N243" s="257"/>
      <c r="O243" s="257"/>
      <c r="P243" s="257"/>
      <c r="Q243" s="257"/>
      <c r="R243" s="257"/>
      <c r="S243" s="257"/>
      <c r="T243" s="258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9" t="s">
        <v>150</v>
      </c>
      <c r="AU243" s="259" t="s">
        <v>86</v>
      </c>
      <c r="AV243" s="14" t="s">
        <v>86</v>
      </c>
      <c r="AW243" s="14" t="s">
        <v>32</v>
      </c>
      <c r="AX243" s="14" t="s">
        <v>76</v>
      </c>
      <c r="AY243" s="259" t="s">
        <v>136</v>
      </c>
    </row>
    <row r="244" s="13" customFormat="1">
      <c r="A244" s="13"/>
      <c r="B244" s="239"/>
      <c r="C244" s="240"/>
      <c r="D244" s="232" t="s">
        <v>150</v>
      </c>
      <c r="E244" s="241" t="s">
        <v>1</v>
      </c>
      <c r="F244" s="242" t="s">
        <v>168</v>
      </c>
      <c r="G244" s="240"/>
      <c r="H244" s="241" t="s">
        <v>1</v>
      </c>
      <c r="I244" s="243"/>
      <c r="J244" s="240"/>
      <c r="K244" s="240"/>
      <c r="L244" s="244"/>
      <c r="M244" s="245"/>
      <c r="N244" s="246"/>
      <c r="O244" s="246"/>
      <c r="P244" s="246"/>
      <c r="Q244" s="246"/>
      <c r="R244" s="246"/>
      <c r="S244" s="246"/>
      <c r="T244" s="247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8" t="s">
        <v>150</v>
      </c>
      <c r="AU244" s="248" t="s">
        <v>86</v>
      </c>
      <c r="AV244" s="13" t="s">
        <v>84</v>
      </c>
      <c r="AW244" s="13" t="s">
        <v>32</v>
      </c>
      <c r="AX244" s="13" t="s">
        <v>76</v>
      </c>
      <c r="AY244" s="248" t="s">
        <v>136</v>
      </c>
    </row>
    <row r="245" s="14" customFormat="1">
      <c r="A245" s="14"/>
      <c r="B245" s="249"/>
      <c r="C245" s="250"/>
      <c r="D245" s="232" t="s">
        <v>150</v>
      </c>
      <c r="E245" s="251" t="s">
        <v>1</v>
      </c>
      <c r="F245" s="252" t="s">
        <v>276</v>
      </c>
      <c r="G245" s="250"/>
      <c r="H245" s="253">
        <v>0.36899999999999999</v>
      </c>
      <c r="I245" s="254"/>
      <c r="J245" s="250"/>
      <c r="K245" s="250"/>
      <c r="L245" s="255"/>
      <c r="M245" s="256"/>
      <c r="N245" s="257"/>
      <c r="O245" s="257"/>
      <c r="P245" s="257"/>
      <c r="Q245" s="257"/>
      <c r="R245" s="257"/>
      <c r="S245" s="257"/>
      <c r="T245" s="258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9" t="s">
        <v>150</v>
      </c>
      <c r="AU245" s="259" t="s">
        <v>86</v>
      </c>
      <c r="AV245" s="14" t="s">
        <v>86</v>
      </c>
      <c r="AW245" s="14" t="s">
        <v>32</v>
      </c>
      <c r="AX245" s="14" t="s">
        <v>76</v>
      </c>
      <c r="AY245" s="259" t="s">
        <v>136</v>
      </c>
    </row>
    <row r="246" s="16" customFormat="1">
      <c r="A246" s="16"/>
      <c r="B246" s="281"/>
      <c r="C246" s="282"/>
      <c r="D246" s="232" t="s">
        <v>150</v>
      </c>
      <c r="E246" s="283" t="s">
        <v>1</v>
      </c>
      <c r="F246" s="284" t="s">
        <v>192</v>
      </c>
      <c r="G246" s="282"/>
      <c r="H246" s="285">
        <v>0.40100000000000002</v>
      </c>
      <c r="I246" s="286"/>
      <c r="J246" s="282"/>
      <c r="K246" s="282"/>
      <c r="L246" s="287"/>
      <c r="M246" s="288"/>
      <c r="N246" s="289"/>
      <c r="O246" s="289"/>
      <c r="P246" s="289"/>
      <c r="Q246" s="289"/>
      <c r="R246" s="289"/>
      <c r="S246" s="289"/>
      <c r="T246" s="290"/>
      <c r="U246" s="16"/>
      <c r="V246" s="16"/>
      <c r="W246" s="16"/>
      <c r="X246" s="16"/>
      <c r="Y246" s="16"/>
      <c r="Z246" s="16"/>
      <c r="AA246" s="16"/>
      <c r="AB246" s="16"/>
      <c r="AC246" s="16"/>
      <c r="AD246" s="16"/>
      <c r="AE246" s="16"/>
      <c r="AT246" s="291" t="s">
        <v>150</v>
      </c>
      <c r="AU246" s="291" t="s">
        <v>86</v>
      </c>
      <c r="AV246" s="16" t="s">
        <v>193</v>
      </c>
      <c r="AW246" s="16" t="s">
        <v>32</v>
      </c>
      <c r="AX246" s="16" t="s">
        <v>76</v>
      </c>
      <c r="AY246" s="291" t="s">
        <v>136</v>
      </c>
    </row>
    <row r="247" s="13" customFormat="1">
      <c r="A247" s="13"/>
      <c r="B247" s="239"/>
      <c r="C247" s="240"/>
      <c r="D247" s="232" t="s">
        <v>150</v>
      </c>
      <c r="E247" s="241" t="s">
        <v>1</v>
      </c>
      <c r="F247" s="242" t="s">
        <v>194</v>
      </c>
      <c r="G247" s="240"/>
      <c r="H247" s="241" t="s">
        <v>1</v>
      </c>
      <c r="I247" s="243"/>
      <c r="J247" s="240"/>
      <c r="K247" s="240"/>
      <c r="L247" s="244"/>
      <c r="M247" s="245"/>
      <c r="N247" s="246"/>
      <c r="O247" s="246"/>
      <c r="P247" s="246"/>
      <c r="Q247" s="246"/>
      <c r="R247" s="246"/>
      <c r="S247" s="246"/>
      <c r="T247" s="247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8" t="s">
        <v>150</v>
      </c>
      <c r="AU247" s="248" t="s">
        <v>86</v>
      </c>
      <c r="AV247" s="13" t="s">
        <v>84</v>
      </c>
      <c r="AW247" s="13" t="s">
        <v>32</v>
      </c>
      <c r="AX247" s="13" t="s">
        <v>76</v>
      </c>
      <c r="AY247" s="248" t="s">
        <v>136</v>
      </c>
    </row>
    <row r="248" s="14" customFormat="1">
      <c r="A248" s="14"/>
      <c r="B248" s="249"/>
      <c r="C248" s="250"/>
      <c r="D248" s="232" t="s">
        <v>150</v>
      </c>
      <c r="E248" s="251" t="s">
        <v>1</v>
      </c>
      <c r="F248" s="252" t="s">
        <v>277</v>
      </c>
      <c r="G248" s="250"/>
      <c r="H248" s="253">
        <v>0.16</v>
      </c>
      <c r="I248" s="254"/>
      <c r="J248" s="250"/>
      <c r="K248" s="250"/>
      <c r="L248" s="255"/>
      <c r="M248" s="256"/>
      <c r="N248" s="257"/>
      <c r="O248" s="257"/>
      <c r="P248" s="257"/>
      <c r="Q248" s="257"/>
      <c r="R248" s="257"/>
      <c r="S248" s="257"/>
      <c r="T248" s="258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9" t="s">
        <v>150</v>
      </c>
      <c r="AU248" s="259" t="s">
        <v>86</v>
      </c>
      <c r="AV248" s="14" t="s">
        <v>86</v>
      </c>
      <c r="AW248" s="14" t="s">
        <v>32</v>
      </c>
      <c r="AX248" s="14" t="s">
        <v>76</v>
      </c>
      <c r="AY248" s="259" t="s">
        <v>136</v>
      </c>
    </row>
    <row r="249" s="15" customFormat="1">
      <c r="A249" s="15"/>
      <c r="B249" s="260"/>
      <c r="C249" s="261"/>
      <c r="D249" s="232" t="s">
        <v>150</v>
      </c>
      <c r="E249" s="262" t="s">
        <v>1</v>
      </c>
      <c r="F249" s="263" t="s">
        <v>153</v>
      </c>
      <c r="G249" s="261"/>
      <c r="H249" s="264">
        <v>0.56100000000000005</v>
      </c>
      <c r="I249" s="265"/>
      <c r="J249" s="261"/>
      <c r="K249" s="261"/>
      <c r="L249" s="266"/>
      <c r="M249" s="267"/>
      <c r="N249" s="268"/>
      <c r="O249" s="268"/>
      <c r="P249" s="268"/>
      <c r="Q249" s="268"/>
      <c r="R249" s="268"/>
      <c r="S249" s="268"/>
      <c r="T249" s="269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70" t="s">
        <v>150</v>
      </c>
      <c r="AU249" s="270" t="s">
        <v>86</v>
      </c>
      <c r="AV249" s="15" t="s">
        <v>144</v>
      </c>
      <c r="AW249" s="15" t="s">
        <v>32</v>
      </c>
      <c r="AX249" s="15" t="s">
        <v>84</v>
      </c>
      <c r="AY249" s="270" t="s">
        <v>136</v>
      </c>
    </row>
    <row r="250" s="2" customFormat="1" ht="16.5" customHeight="1">
      <c r="A250" s="39"/>
      <c r="B250" s="40"/>
      <c r="C250" s="219" t="s">
        <v>278</v>
      </c>
      <c r="D250" s="219" t="s">
        <v>139</v>
      </c>
      <c r="E250" s="220" t="s">
        <v>279</v>
      </c>
      <c r="F250" s="221" t="s">
        <v>280</v>
      </c>
      <c r="G250" s="222" t="s">
        <v>142</v>
      </c>
      <c r="H250" s="223">
        <v>1003.8</v>
      </c>
      <c r="I250" s="224"/>
      <c r="J250" s="225">
        <f>ROUND(I250*H250,2)</f>
        <v>0</v>
      </c>
      <c r="K250" s="221" t="s">
        <v>143</v>
      </c>
      <c r="L250" s="45"/>
      <c r="M250" s="226" t="s">
        <v>1</v>
      </c>
      <c r="N250" s="227" t="s">
        <v>41</v>
      </c>
      <c r="O250" s="92"/>
      <c r="P250" s="228">
        <f>O250*H250</f>
        <v>0</v>
      </c>
      <c r="Q250" s="228">
        <v>0.00012999999999999999</v>
      </c>
      <c r="R250" s="228">
        <f>Q250*H250</f>
        <v>0.13049399999999997</v>
      </c>
      <c r="S250" s="228">
        <v>0</v>
      </c>
      <c r="T250" s="229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0" t="s">
        <v>144</v>
      </c>
      <c r="AT250" s="230" t="s">
        <v>139</v>
      </c>
      <c r="AU250" s="230" t="s">
        <v>86</v>
      </c>
      <c r="AY250" s="18" t="s">
        <v>136</v>
      </c>
      <c r="BE250" s="231">
        <f>IF(N250="základní",J250,0)</f>
        <v>0</v>
      </c>
      <c r="BF250" s="231">
        <f>IF(N250="snížená",J250,0)</f>
        <v>0</v>
      </c>
      <c r="BG250" s="231">
        <f>IF(N250="zákl. přenesená",J250,0)</f>
        <v>0</v>
      </c>
      <c r="BH250" s="231">
        <f>IF(N250="sníž. přenesená",J250,0)</f>
        <v>0</v>
      </c>
      <c r="BI250" s="231">
        <f>IF(N250="nulová",J250,0)</f>
        <v>0</v>
      </c>
      <c r="BJ250" s="18" t="s">
        <v>84</v>
      </c>
      <c r="BK250" s="231">
        <f>ROUND(I250*H250,2)</f>
        <v>0</v>
      </c>
      <c r="BL250" s="18" t="s">
        <v>144</v>
      </c>
      <c r="BM250" s="230" t="s">
        <v>281</v>
      </c>
    </row>
    <row r="251" s="2" customFormat="1">
      <c r="A251" s="39"/>
      <c r="B251" s="40"/>
      <c r="C251" s="41"/>
      <c r="D251" s="232" t="s">
        <v>146</v>
      </c>
      <c r="E251" s="41"/>
      <c r="F251" s="233" t="s">
        <v>282</v>
      </c>
      <c r="G251" s="41"/>
      <c r="H251" s="41"/>
      <c r="I251" s="234"/>
      <c r="J251" s="41"/>
      <c r="K251" s="41"/>
      <c r="L251" s="45"/>
      <c r="M251" s="235"/>
      <c r="N251" s="236"/>
      <c r="O251" s="92"/>
      <c r="P251" s="92"/>
      <c r="Q251" s="92"/>
      <c r="R251" s="92"/>
      <c r="S251" s="92"/>
      <c r="T251" s="93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146</v>
      </c>
      <c r="AU251" s="18" t="s">
        <v>86</v>
      </c>
    </row>
    <row r="252" s="2" customFormat="1">
      <c r="A252" s="39"/>
      <c r="B252" s="40"/>
      <c r="C252" s="41"/>
      <c r="D252" s="237" t="s">
        <v>148</v>
      </c>
      <c r="E252" s="41"/>
      <c r="F252" s="238" t="s">
        <v>283</v>
      </c>
      <c r="G252" s="41"/>
      <c r="H252" s="41"/>
      <c r="I252" s="234"/>
      <c r="J252" s="41"/>
      <c r="K252" s="41"/>
      <c r="L252" s="45"/>
      <c r="M252" s="235"/>
      <c r="N252" s="236"/>
      <c r="O252" s="92"/>
      <c r="P252" s="92"/>
      <c r="Q252" s="92"/>
      <c r="R252" s="92"/>
      <c r="S252" s="92"/>
      <c r="T252" s="93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148</v>
      </c>
      <c r="AU252" s="18" t="s">
        <v>86</v>
      </c>
    </row>
    <row r="253" s="13" customFormat="1">
      <c r="A253" s="13"/>
      <c r="B253" s="239"/>
      <c r="C253" s="240"/>
      <c r="D253" s="232" t="s">
        <v>150</v>
      </c>
      <c r="E253" s="241" t="s">
        <v>1</v>
      </c>
      <c r="F253" s="242" t="s">
        <v>284</v>
      </c>
      <c r="G253" s="240"/>
      <c r="H253" s="241" t="s">
        <v>1</v>
      </c>
      <c r="I253" s="243"/>
      <c r="J253" s="240"/>
      <c r="K253" s="240"/>
      <c r="L253" s="244"/>
      <c r="M253" s="245"/>
      <c r="N253" s="246"/>
      <c r="O253" s="246"/>
      <c r="P253" s="246"/>
      <c r="Q253" s="246"/>
      <c r="R253" s="246"/>
      <c r="S253" s="246"/>
      <c r="T253" s="247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8" t="s">
        <v>150</v>
      </c>
      <c r="AU253" s="248" t="s">
        <v>86</v>
      </c>
      <c r="AV253" s="13" t="s">
        <v>84</v>
      </c>
      <c r="AW253" s="13" t="s">
        <v>32</v>
      </c>
      <c r="AX253" s="13" t="s">
        <v>76</v>
      </c>
      <c r="AY253" s="248" t="s">
        <v>136</v>
      </c>
    </row>
    <row r="254" s="14" customFormat="1">
      <c r="A254" s="14"/>
      <c r="B254" s="249"/>
      <c r="C254" s="250"/>
      <c r="D254" s="232" t="s">
        <v>150</v>
      </c>
      <c r="E254" s="251" t="s">
        <v>1</v>
      </c>
      <c r="F254" s="252" t="s">
        <v>285</v>
      </c>
      <c r="G254" s="250"/>
      <c r="H254" s="253">
        <v>1003.8</v>
      </c>
      <c r="I254" s="254"/>
      <c r="J254" s="250"/>
      <c r="K254" s="250"/>
      <c r="L254" s="255"/>
      <c r="M254" s="256"/>
      <c r="N254" s="257"/>
      <c r="O254" s="257"/>
      <c r="P254" s="257"/>
      <c r="Q254" s="257"/>
      <c r="R254" s="257"/>
      <c r="S254" s="257"/>
      <c r="T254" s="258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9" t="s">
        <v>150</v>
      </c>
      <c r="AU254" s="259" t="s">
        <v>86</v>
      </c>
      <c r="AV254" s="14" t="s">
        <v>86</v>
      </c>
      <c r="AW254" s="14" t="s">
        <v>32</v>
      </c>
      <c r="AX254" s="14" t="s">
        <v>76</v>
      </c>
      <c r="AY254" s="259" t="s">
        <v>136</v>
      </c>
    </row>
    <row r="255" s="15" customFormat="1">
      <c r="A255" s="15"/>
      <c r="B255" s="260"/>
      <c r="C255" s="261"/>
      <c r="D255" s="232" t="s">
        <v>150</v>
      </c>
      <c r="E255" s="262" t="s">
        <v>1</v>
      </c>
      <c r="F255" s="263" t="s">
        <v>153</v>
      </c>
      <c r="G255" s="261"/>
      <c r="H255" s="264">
        <v>1003.8</v>
      </c>
      <c r="I255" s="265"/>
      <c r="J255" s="261"/>
      <c r="K255" s="261"/>
      <c r="L255" s="266"/>
      <c r="M255" s="267"/>
      <c r="N255" s="268"/>
      <c r="O255" s="268"/>
      <c r="P255" s="268"/>
      <c r="Q255" s="268"/>
      <c r="R255" s="268"/>
      <c r="S255" s="268"/>
      <c r="T255" s="269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70" t="s">
        <v>150</v>
      </c>
      <c r="AU255" s="270" t="s">
        <v>86</v>
      </c>
      <c r="AV255" s="15" t="s">
        <v>144</v>
      </c>
      <c r="AW255" s="15" t="s">
        <v>32</v>
      </c>
      <c r="AX255" s="15" t="s">
        <v>84</v>
      </c>
      <c r="AY255" s="270" t="s">
        <v>136</v>
      </c>
    </row>
    <row r="256" s="12" customFormat="1" ht="22.8" customHeight="1">
      <c r="A256" s="12"/>
      <c r="B256" s="203"/>
      <c r="C256" s="204"/>
      <c r="D256" s="205" t="s">
        <v>75</v>
      </c>
      <c r="E256" s="217" t="s">
        <v>286</v>
      </c>
      <c r="F256" s="217" t="s">
        <v>287</v>
      </c>
      <c r="G256" s="204"/>
      <c r="H256" s="204"/>
      <c r="I256" s="207"/>
      <c r="J256" s="218">
        <f>BK256</f>
        <v>0</v>
      </c>
      <c r="K256" s="204"/>
      <c r="L256" s="209"/>
      <c r="M256" s="210"/>
      <c r="N256" s="211"/>
      <c r="O256" s="211"/>
      <c r="P256" s="212">
        <f>SUM(P257:P393)</f>
        <v>0</v>
      </c>
      <c r="Q256" s="211"/>
      <c r="R256" s="212">
        <f>SUM(R257:R393)</f>
        <v>0.17531056</v>
      </c>
      <c r="S256" s="211"/>
      <c r="T256" s="213">
        <f>SUM(T257:T393)</f>
        <v>232.696437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14" t="s">
        <v>84</v>
      </c>
      <c r="AT256" s="215" t="s">
        <v>75</v>
      </c>
      <c r="AU256" s="215" t="s">
        <v>84</v>
      </c>
      <c r="AY256" s="214" t="s">
        <v>136</v>
      </c>
      <c r="BK256" s="216">
        <f>SUM(BK257:BK393)</f>
        <v>0</v>
      </c>
    </row>
    <row r="257" s="2" customFormat="1" ht="24.15" customHeight="1">
      <c r="A257" s="39"/>
      <c r="B257" s="40"/>
      <c r="C257" s="219" t="s">
        <v>288</v>
      </c>
      <c r="D257" s="219" t="s">
        <v>139</v>
      </c>
      <c r="E257" s="220" t="s">
        <v>289</v>
      </c>
      <c r="F257" s="221" t="s">
        <v>290</v>
      </c>
      <c r="G257" s="222" t="s">
        <v>142</v>
      </c>
      <c r="H257" s="223">
        <v>2537.9000000000001</v>
      </c>
      <c r="I257" s="224"/>
      <c r="J257" s="225">
        <f>ROUND(I257*H257,2)</f>
        <v>0</v>
      </c>
      <c r="K257" s="221" t="s">
        <v>143</v>
      </c>
      <c r="L257" s="45"/>
      <c r="M257" s="226" t="s">
        <v>1</v>
      </c>
      <c r="N257" s="227" t="s">
        <v>41</v>
      </c>
      <c r="O257" s="92"/>
      <c r="P257" s="228">
        <f>O257*H257</f>
        <v>0</v>
      </c>
      <c r="Q257" s="228">
        <v>4.0000000000000003E-05</v>
      </c>
      <c r="R257" s="228">
        <f>Q257*H257</f>
        <v>0.10151600000000001</v>
      </c>
      <c r="S257" s="228">
        <v>0</v>
      </c>
      <c r="T257" s="229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0" t="s">
        <v>144</v>
      </c>
      <c r="AT257" s="230" t="s">
        <v>139</v>
      </c>
      <c r="AU257" s="230" t="s">
        <v>86</v>
      </c>
      <c r="AY257" s="18" t="s">
        <v>136</v>
      </c>
      <c r="BE257" s="231">
        <f>IF(N257="základní",J257,0)</f>
        <v>0</v>
      </c>
      <c r="BF257" s="231">
        <f>IF(N257="snížená",J257,0)</f>
        <v>0</v>
      </c>
      <c r="BG257" s="231">
        <f>IF(N257="zákl. přenesená",J257,0)</f>
        <v>0</v>
      </c>
      <c r="BH257" s="231">
        <f>IF(N257="sníž. přenesená",J257,0)</f>
        <v>0</v>
      </c>
      <c r="BI257" s="231">
        <f>IF(N257="nulová",J257,0)</f>
        <v>0</v>
      </c>
      <c r="BJ257" s="18" t="s">
        <v>84</v>
      </c>
      <c r="BK257" s="231">
        <f>ROUND(I257*H257,2)</f>
        <v>0</v>
      </c>
      <c r="BL257" s="18" t="s">
        <v>144</v>
      </c>
      <c r="BM257" s="230" t="s">
        <v>291</v>
      </c>
    </row>
    <row r="258" s="2" customFormat="1">
      <c r="A258" s="39"/>
      <c r="B258" s="40"/>
      <c r="C258" s="41"/>
      <c r="D258" s="232" t="s">
        <v>146</v>
      </c>
      <c r="E258" s="41"/>
      <c r="F258" s="233" t="s">
        <v>292</v>
      </c>
      <c r="G258" s="41"/>
      <c r="H258" s="41"/>
      <c r="I258" s="234"/>
      <c r="J258" s="41"/>
      <c r="K258" s="41"/>
      <c r="L258" s="45"/>
      <c r="M258" s="235"/>
      <c r="N258" s="236"/>
      <c r="O258" s="92"/>
      <c r="P258" s="92"/>
      <c r="Q258" s="92"/>
      <c r="R258" s="92"/>
      <c r="S258" s="92"/>
      <c r="T258" s="93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146</v>
      </c>
      <c r="AU258" s="18" t="s">
        <v>86</v>
      </c>
    </row>
    <row r="259" s="2" customFormat="1">
      <c r="A259" s="39"/>
      <c r="B259" s="40"/>
      <c r="C259" s="41"/>
      <c r="D259" s="237" t="s">
        <v>148</v>
      </c>
      <c r="E259" s="41"/>
      <c r="F259" s="238" t="s">
        <v>293</v>
      </c>
      <c r="G259" s="41"/>
      <c r="H259" s="41"/>
      <c r="I259" s="234"/>
      <c r="J259" s="41"/>
      <c r="K259" s="41"/>
      <c r="L259" s="45"/>
      <c r="M259" s="235"/>
      <c r="N259" s="236"/>
      <c r="O259" s="92"/>
      <c r="P259" s="92"/>
      <c r="Q259" s="92"/>
      <c r="R259" s="92"/>
      <c r="S259" s="92"/>
      <c r="T259" s="93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148</v>
      </c>
      <c r="AU259" s="18" t="s">
        <v>86</v>
      </c>
    </row>
    <row r="260" s="13" customFormat="1">
      <c r="A260" s="13"/>
      <c r="B260" s="239"/>
      <c r="C260" s="240"/>
      <c r="D260" s="232" t="s">
        <v>150</v>
      </c>
      <c r="E260" s="241" t="s">
        <v>1</v>
      </c>
      <c r="F260" s="242" t="s">
        <v>294</v>
      </c>
      <c r="G260" s="240"/>
      <c r="H260" s="241" t="s">
        <v>1</v>
      </c>
      <c r="I260" s="243"/>
      <c r="J260" s="240"/>
      <c r="K260" s="240"/>
      <c r="L260" s="244"/>
      <c r="M260" s="245"/>
      <c r="N260" s="246"/>
      <c r="O260" s="246"/>
      <c r="P260" s="246"/>
      <c r="Q260" s="246"/>
      <c r="R260" s="246"/>
      <c r="S260" s="246"/>
      <c r="T260" s="247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8" t="s">
        <v>150</v>
      </c>
      <c r="AU260" s="248" t="s">
        <v>86</v>
      </c>
      <c r="AV260" s="13" t="s">
        <v>84</v>
      </c>
      <c r="AW260" s="13" t="s">
        <v>32</v>
      </c>
      <c r="AX260" s="13" t="s">
        <v>76</v>
      </c>
      <c r="AY260" s="248" t="s">
        <v>136</v>
      </c>
    </row>
    <row r="261" s="14" customFormat="1">
      <c r="A261" s="14"/>
      <c r="B261" s="249"/>
      <c r="C261" s="250"/>
      <c r="D261" s="232" t="s">
        <v>150</v>
      </c>
      <c r="E261" s="251" t="s">
        <v>1</v>
      </c>
      <c r="F261" s="252" t="s">
        <v>295</v>
      </c>
      <c r="G261" s="250"/>
      <c r="H261" s="253">
        <v>1670.4000000000001</v>
      </c>
      <c r="I261" s="254"/>
      <c r="J261" s="250"/>
      <c r="K261" s="250"/>
      <c r="L261" s="255"/>
      <c r="M261" s="256"/>
      <c r="N261" s="257"/>
      <c r="O261" s="257"/>
      <c r="P261" s="257"/>
      <c r="Q261" s="257"/>
      <c r="R261" s="257"/>
      <c r="S261" s="257"/>
      <c r="T261" s="258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9" t="s">
        <v>150</v>
      </c>
      <c r="AU261" s="259" t="s">
        <v>86</v>
      </c>
      <c r="AV261" s="14" t="s">
        <v>86</v>
      </c>
      <c r="AW261" s="14" t="s">
        <v>32</v>
      </c>
      <c r="AX261" s="14" t="s">
        <v>76</v>
      </c>
      <c r="AY261" s="259" t="s">
        <v>136</v>
      </c>
    </row>
    <row r="262" s="13" customFormat="1">
      <c r="A262" s="13"/>
      <c r="B262" s="239"/>
      <c r="C262" s="240"/>
      <c r="D262" s="232" t="s">
        <v>150</v>
      </c>
      <c r="E262" s="241" t="s">
        <v>1</v>
      </c>
      <c r="F262" s="242" t="s">
        <v>296</v>
      </c>
      <c r="G262" s="240"/>
      <c r="H262" s="241" t="s">
        <v>1</v>
      </c>
      <c r="I262" s="243"/>
      <c r="J262" s="240"/>
      <c r="K262" s="240"/>
      <c r="L262" s="244"/>
      <c r="M262" s="245"/>
      <c r="N262" s="246"/>
      <c r="O262" s="246"/>
      <c r="P262" s="246"/>
      <c r="Q262" s="246"/>
      <c r="R262" s="246"/>
      <c r="S262" s="246"/>
      <c r="T262" s="247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8" t="s">
        <v>150</v>
      </c>
      <c r="AU262" s="248" t="s">
        <v>86</v>
      </c>
      <c r="AV262" s="13" t="s">
        <v>84</v>
      </c>
      <c r="AW262" s="13" t="s">
        <v>32</v>
      </c>
      <c r="AX262" s="13" t="s">
        <v>76</v>
      </c>
      <c r="AY262" s="248" t="s">
        <v>136</v>
      </c>
    </row>
    <row r="263" s="14" customFormat="1">
      <c r="A263" s="14"/>
      <c r="B263" s="249"/>
      <c r="C263" s="250"/>
      <c r="D263" s="232" t="s">
        <v>150</v>
      </c>
      <c r="E263" s="251" t="s">
        <v>1</v>
      </c>
      <c r="F263" s="252" t="s">
        <v>297</v>
      </c>
      <c r="G263" s="250"/>
      <c r="H263" s="253">
        <v>741.89999999999998</v>
      </c>
      <c r="I263" s="254"/>
      <c r="J263" s="250"/>
      <c r="K263" s="250"/>
      <c r="L263" s="255"/>
      <c r="M263" s="256"/>
      <c r="N263" s="257"/>
      <c r="O263" s="257"/>
      <c r="P263" s="257"/>
      <c r="Q263" s="257"/>
      <c r="R263" s="257"/>
      <c r="S263" s="257"/>
      <c r="T263" s="258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9" t="s">
        <v>150</v>
      </c>
      <c r="AU263" s="259" t="s">
        <v>86</v>
      </c>
      <c r="AV263" s="14" t="s">
        <v>86</v>
      </c>
      <c r="AW263" s="14" t="s">
        <v>32</v>
      </c>
      <c r="AX263" s="14" t="s">
        <v>76</v>
      </c>
      <c r="AY263" s="259" t="s">
        <v>136</v>
      </c>
    </row>
    <row r="264" s="13" customFormat="1">
      <c r="A264" s="13"/>
      <c r="B264" s="239"/>
      <c r="C264" s="240"/>
      <c r="D264" s="232" t="s">
        <v>150</v>
      </c>
      <c r="E264" s="241" t="s">
        <v>1</v>
      </c>
      <c r="F264" s="242" t="s">
        <v>298</v>
      </c>
      <c r="G264" s="240"/>
      <c r="H264" s="241" t="s">
        <v>1</v>
      </c>
      <c r="I264" s="243"/>
      <c r="J264" s="240"/>
      <c r="K264" s="240"/>
      <c r="L264" s="244"/>
      <c r="M264" s="245"/>
      <c r="N264" s="246"/>
      <c r="O264" s="246"/>
      <c r="P264" s="246"/>
      <c r="Q264" s="246"/>
      <c r="R264" s="246"/>
      <c r="S264" s="246"/>
      <c r="T264" s="247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8" t="s">
        <v>150</v>
      </c>
      <c r="AU264" s="248" t="s">
        <v>86</v>
      </c>
      <c r="AV264" s="13" t="s">
        <v>84</v>
      </c>
      <c r="AW264" s="13" t="s">
        <v>32</v>
      </c>
      <c r="AX264" s="13" t="s">
        <v>76</v>
      </c>
      <c r="AY264" s="248" t="s">
        <v>136</v>
      </c>
    </row>
    <row r="265" s="14" customFormat="1">
      <c r="A265" s="14"/>
      <c r="B265" s="249"/>
      <c r="C265" s="250"/>
      <c r="D265" s="232" t="s">
        <v>150</v>
      </c>
      <c r="E265" s="251" t="s">
        <v>1</v>
      </c>
      <c r="F265" s="252" t="s">
        <v>299</v>
      </c>
      <c r="G265" s="250"/>
      <c r="H265" s="253">
        <v>125.59999999999999</v>
      </c>
      <c r="I265" s="254"/>
      <c r="J265" s="250"/>
      <c r="K265" s="250"/>
      <c r="L265" s="255"/>
      <c r="M265" s="256"/>
      <c r="N265" s="257"/>
      <c r="O265" s="257"/>
      <c r="P265" s="257"/>
      <c r="Q265" s="257"/>
      <c r="R265" s="257"/>
      <c r="S265" s="257"/>
      <c r="T265" s="258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9" t="s">
        <v>150</v>
      </c>
      <c r="AU265" s="259" t="s">
        <v>86</v>
      </c>
      <c r="AV265" s="14" t="s">
        <v>86</v>
      </c>
      <c r="AW265" s="14" t="s">
        <v>32</v>
      </c>
      <c r="AX265" s="14" t="s">
        <v>76</v>
      </c>
      <c r="AY265" s="259" t="s">
        <v>136</v>
      </c>
    </row>
    <row r="266" s="15" customFormat="1">
      <c r="A266" s="15"/>
      <c r="B266" s="260"/>
      <c r="C266" s="261"/>
      <c r="D266" s="232" t="s">
        <v>150</v>
      </c>
      <c r="E266" s="262" t="s">
        <v>1</v>
      </c>
      <c r="F266" s="263" t="s">
        <v>153</v>
      </c>
      <c r="G266" s="261"/>
      <c r="H266" s="264">
        <v>2537.9000000000001</v>
      </c>
      <c r="I266" s="265"/>
      <c r="J266" s="261"/>
      <c r="K266" s="261"/>
      <c r="L266" s="266"/>
      <c r="M266" s="267"/>
      <c r="N266" s="268"/>
      <c r="O266" s="268"/>
      <c r="P266" s="268"/>
      <c r="Q266" s="268"/>
      <c r="R266" s="268"/>
      <c r="S266" s="268"/>
      <c r="T266" s="269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70" t="s">
        <v>150</v>
      </c>
      <c r="AU266" s="270" t="s">
        <v>86</v>
      </c>
      <c r="AV266" s="15" t="s">
        <v>144</v>
      </c>
      <c r="AW266" s="15" t="s">
        <v>32</v>
      </c>
      <c r="AX266" s="15" t="s">
        <v>84</v>
      </c>
      <c r="AY266" s="270" t="s">
        <v>136</v>
      </c>
    </row>
    <row r="267" s="2" customFormat="1" ht="16.5" customHeight="1">
      <c r="A267" s="39"/>
      <c r="B267" s="40"/>
      <c r="C267" s="219" t="s">
        <v>300</v>
      </c>
      <c r="D267" s="219" t="s">
        <v>139</v>
      </c>
      <c r="E267" s="220" t="s">
        <v>301</v>
      </c>
      <c r="F267" s="221" t="s">
        <v>302</v>
      </c>
      <c r="G267" s="222" t="s">
        <v>142</v>
      </c>
      <c r="H267" s="223">
        <v>240.244</v>
      </c>
      <c r="I267" s="224"/>
      <c r="J267" s="225">
        <f>ROUND(I267*H267,2)</f>
        <v>0</v>
      </c>
      <c r="K267" s="221" t="s">
        <v>143</v>
      </c>
      <c r="L267" s="45"/>
      <c r="M267" s="226" t="s">
        <v>1</v>
      </c>
      <c r="N267" s="227" t="s">
        <v>41</v>
      </c>
      <c r="O267" s="92"/>
      <c r="P267" s="228">
        <f>O267*H267</f>
        <v>0</v>
      </c>
      <c r="Q267" s="228">
        <v>0</v>
      </c>
      <c r="R267" s="228">
        <f>Q267*H267</f>
        <v>0</v>
      </c>
      <c r="S267" s="228">
        <v>0</v>
      </c>
      <c r="T267" s="229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0" t="s">
        <v>144</v>
      </c>
      <c r="AT267" s="230" t="s">
        <v>139</v>
      </c>
      <c r="AU267" s="230" t="s">
        <v>86</v>
      </c>
      <c r="AY267" s="18" t="s">
        <v>136</v>
      </c>
      <c r="BE267" s="231">
        <f>IF(N267="základní",J267,0)</f>
        <v>0</v>
      </c>
      <c r="BF267" s="231">
        <f>IF(N267="snížená",J267,0)</f>
        <v>0</v>
      </c>
      <c r="BG267" s="231">
        <f>IF(N267="zákl. přenesená",J267,0)</f>
        <v>0</v>
      </c>
      <c r="BH267" s="231">
        <f>IF(N267="sníž. přenesená",J267,0)</f>
        <v>0</v>
      </c>
      <c r="BI267" s="231">
        <f>IF(N267="nulová",J267,0)</f>
        <v>0</v>
      </c>
      <c r="BJ267" s="18" t="s">
        <v>84</v>
      </c>
      <c r="BK267" s="231">
        <f>ROUND(I267*H267,2)</f>
        <v>0</v>
      </c>
      <c r="BL267" s="18" t="s">
        <v>144</v>
      </c>
      <c r="BM267" s="230" t="s">
        <v>303</v>
      </c>
    </row>
    <row r="268" s="2" customFormat="1">
      <c r="A268" s="39"/>
      <c r="B268" s="40"/>
      <c r="C268" s="41"/>
      <c r="D268" s="232" t="s">
        <v>146</v>
      </c>
      <c r="E268" s="41"/>
      <c r="F268" s="233" t="s">
        <v>304</v>
      </c>
      <c r="G268" s="41"/>
      <c r="H268" s="41"/>
      <c r="I268" s="234"/>
      <c r="J268" s="41"/>
      <c r="K268" s="41"/>
      <c r="L268" s="45"/>
      <c r="M268" s="235"/>
      <c r="N268" s="236"/>
      <c r="O268" s="92"/>
      <c r="P268" s="92"/>
      <c r="Q268" s="92"/>
      <c r="R268" s="92"/>
      <c r="S268" s="92"/>
      <c r="T268" s="93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146</v>
      </c>
      <c r="AU268" s="18" t="s">
        <v>86</v>
      </c>
    </row>
    <row r="269" s="2" customFormat="1">
      <c r="A269" s="39"/>
      <c r="B269" s="40"/>
      <c r="C269" s="41"/>
      <c r="D269" s="237" t="s">
        <v>148</v>
      </c>
      <c r="E269" s="41"/>
      <c r="F269" s="238" t="s">
        <v>305</v>
      </c>
      <c r="G269" s="41"/>
      <c r="H269" s="41"/>
      <c r="I269" s="234"/>
      <c r="J269" s="41"/>
      <c r="K269" s="41"/>
      <c r="L269" s="45"/>
      <c r="M269" s="235"/>
      <c r="N269" s="236"/>
      <c r="O269" s="92"/>
      <c r="P269" s="92"/>
      <c r="Q269" s="92"/>
      <c r="R269" s="92"/>
      <c r="S269" s="92"/>
      <c r="T269" s="93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148</v>
      </c>
      <c r="AU269" s="18" t="s">
        <v>86</v>
      </c>
    </row>
    <row r="270" s="13" customFormat="1">
      <c r="A270" s="13"/>
      <c r="B270" s="239"/>
      <c r="C270" s="240"/>
      <c r="D270" s="232" t="s">
        <v>150</v>
      </c>
      <c r="E270" s="241" t="s">
        <v>1</v>
      </c>
      <c r="F270" s="242" t="s">
        <v>306</v>
      </c>
      <c r="G270" s="240"/>
      <c r="H270" s="241" t="s">
        <v>1</v>
      </c>
      <c r="I270" s="243"/>
      <c r="J270" s="240"/>
      <c r="K270" s="240"/>
      <c r="L270" s="244"/>
      <c r="M270" s="245"/>
      <c r="N270" s="246"/>
      <c r="O270" s="246"/>
      <c r="P270" s="246"/>
      <c r="Q270" s="246"/>
      <c r="R270" s="246"/>
      <c r="S270" s="246"/>
      <c r="T270" s="247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8" t="s">
        <v>150</v>
      </c>
      <c r="AU270" s="248" t="s">
        <v>86</v>
      </c>
      <c r="AV270" s="13" t="s">
        <v>84</v>
      </c>
      <c r="AW270" s="13" t="s">
        <v>32</v>
      </c>
      <c r="AX270" s="13" t="s">
        <v>76</v>
      </c>
      <c r="AY270" s="248" t="s">
        <v>136</v>
      </c>
    </row>
    <row r="271" s="14" customFormat="1">
      <c r="A271" s="14"/>
      <c r="B271" s="249"/>
      <c r="C271" s="250"/>
      <c r="D271" s="232" t="s">
        <v>150</v>
      </c>
      <c r="E271" s="251" t="s">
        <v>1</v>
      </c>
      <c r="F271" s="252" t="s">
        <v>307</v>
      </c>
      <c r="G271" s="250"/>
      <c r="H271" s="253">
        <v>206.63999999999999</v>
      </c>
      <c r="I271" s="254"/>
      <c r="J271" s="250"/>
      <c r="K271" s="250"/>
      <c r="L271" s="255"/>
      <c r="M271" s="256"/>
      <c r="N271" s="257"/>
      <c r="O271" s="257"/>
      <c r="P271" s="257"/>
      <c r="Q271" s="257"/>
      <c r="R271" s="257"/>
      <c r="S271" s="257"/>
      <c r="T271" s="258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9" t="s">
        <v>150</v>
      </c>
      <c r="AU271" s="259" t="s">
        <v>86</v>
      </c>
      <c r="AV271" s="14" t="s">
        <v>86</v>
      </c>
      <c r="AW271" s="14" t="s">
        <v>32</v>
      </c>
      <c r="AX271" s="14" t="s">
        <v>76</v>
      </c>
      <c r="AY271" s="259" t="s">
        <v>136</v>
      </c>
    </row>
    <row r="272" s="14" customFormat="1">
      <c r="A272" s="14"/>
      <c r="B272" s="249"/>
      <c r="C272" s="250"/>
      <c r="D272" s="232" t="s">
        <v>150</v>
      </c>
      <c r="E272" s="251" t="s">
        <v>1</v>
      </c>
      <c r="F272" s="252" t="s">
        <v>308</v>
      </c>
      <c r="G272" s="250"/>
      <c r="H272" s="253">
        <v>33.603999999999999</v>
      </c>
      <c r="I272" s="254"/>
      <c r="J272" s="250"/>
      <c r="K272" s="250"/>
      <c r="L272" s="255"/>
      <c r="M272" s="256"/>
      <c r="N272" s="257"/>
      <c r="O272" s="257"/>
      <c r="P272" s="257"/>
      <c r="Q272" s="257"/>
      <c r="R272" s="257"/>
      <c r="S272" s="257"/>
      <c r="T272" s="258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9" t="s">
        <v>150</v>
      </c>
      <c r="AU272" s="259" t="s">
        <v>86</v>
      </c>
      <c r="AV272" s="14" t="s">
        <v>86</v>
      </c>
      <c r="AW272" s="14" t="s">
        <v>32</v>
      </c>
      <c r="AX272" s="14" t="s">
        <v>76</v>
      </c>
      <c r="AY272" s="259" t="s">
        <v>136</v>
      </c>
    </row>
    <row r="273" s="15" customFormat="1">
      <c r="A273" s="15"/>
      <c r="B273" s="260"/>
      <c r="C273" s="261"/>
      <c r="D273" s="232" t="s">
        <v>150</v>
      </c>
      <c r="E273" s="262" t="s">
        <v>1</v>
      </c>
      <c r="F273" s="263" t="s">
        <v>153</v>
      </c>
      <c r="G273" s="261"/>
      <c r="H273" s="264">
        <v>240.244</v>
      </c>
      <c r="I273" s="265"/>
      <c r="J273" s="261"/>
      <c r="K273" s="261"/>
      <c r="L273" s="266"/>
      <c r="M273" s="267"/>
      <c r="N273" s="268"/>
      <c r="O273" s="268"/>
      <c r="P273" s="268"/>
      <c r="Q273" s="268"/>
      <c r="R273" s="268"/>
      <c r="S273" s="268"/>
      <c r="T273" s="269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70" t="s">
        <v>150</v>
      </c>
      <c r="AU273" s="270" t="s">
        <v>86</v>
      </c>
      <c r="AV273" s="15" t="s">
        <v>144</v>
      </c>
      <c r="AW273" s="15" t="s">
        <v>32</v>
      </c>
      <c r="AX273" s="15" t="s">
        <v>84</v>
      </c>
      <c r="AY273" s="270" t="s">
        <v>136</v>
      </c>
    </row>
    <row r="274" s="2" customFormat="1" ht="16.5" customHeight="1">
      <c r="A274" s="39"/>
      <c r="B274" s="40"/>
      <c r="C274" s="219" t="s">
        <v>309</v>
      </c>
      <c r="D274" s="219" t="s">
        <v>139</v>
      </c>
      <c r="E274" s="220" t="s">
        <v>310</v>
      </c>
      <c r="F274" s="221" t="s">
        <v>311</v>
      </c>
      <c r="G274" s="222" t="s">
        <v>142</v>
      </c>
      <c r="H274" s="223">
        <v>286.86000000000001</v>
      </c>
      <c r="I274" s="224"/>
      <c r="J274" s="225">
        <f>ROUND(I274*H274,2)</f>
        <v>0</v>
      </c>
      <c r="K274" s="221" t="s">
        <v>143</v>
      </c>
      <c r="L274" s="45"/>
      <c r="M274" s="226" t="s">
        <v>1</v>
      </c>
      <c r="N274" s="227" t="s">
        <v>41</v>
      </c>
      <c r="O274" s="92"/>
      <c r="P274" s="228">
        <f>O274*H274</f>
        <v>0</v>
      </c>
      <c r="Q274" s="228">
        <v>0</v>
      </c>
      <c r="R274" s="228">
        <f>Q274*H274</f>
        <v>0</v>
      </c>
      <c r="S274" s="228">
        <v>0</v>
      </c>
      <c r="T274" s="229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30" t="s">
        <v>144</v>
      </c>
      <c r="AT274" s="230" t="s">
        <v>139</v>
      </c>
      <c r="AU274" s="230" t="s">
        <v>86</v>
      </c>
      <c r="AY274" s="18" t="s">
        <v>136</v>
      </c>
      <c r="BE274" s="231">
        <f>IF(N274="základní",J274,0)</f>
        <v>0</v>
      </c>
      <c r="BF274" s="231">
        <f>IF(N274="snížená",J274,0)</f>
        <v>0</v>
      </c>
      <c r="BG274" s="231">
        <f>IF(N274="zákl. přenesená",J274,0)</f>
        <v>0</v>
      </c>
      <c r="BH274" s="231">
        <f>IF(N274="sníž. přenesená",J274,0)</f>
        <v>0</v>
      </c>
      <c r="BI274" s="231">
        <f>IF(N274="nulová",J274,0)</f>
        <v>0</v>
      </c>
      <c r="BJ274" s="18" t="s">
        <v>84</v>
      </c>
      <c r="BK274" s="231">
        <f>ROUND(I274*H274,2)</f>
        <v>0</v>
      </c>
      <c r="BL274" s="18" t="s">
        <v>144</v>
      </c>
      <c r="BM274" s="230" t="s">
        <v>312</v>
      </c>
    </row>
    <row r="275" s="2" customFormat="1">
      <c r="A275" s="39"/>
      <c r="B275" s="40"/>
      <c r="C275" s="41"/>
      <c r="D275" s="232" t="s">
        <v>146</v>
      </c>
      <c r="E275" s="41"/>
      <c r="F275" s="233" t="s">
        <v>313</v>
      </c>
      <c r="G275" s="41"/>
      <c r="H275" s="41"/>
      <c r="I275" s="234"/>
      <c r="J275" s="41"/>
      <c r="K275" s="41"/>
      <c r="L275" s="45"/>
      <c r="M275" s="235"/>
      <c r="N275" s="236"/>
      <c r="O275" s="92"/>
      <c r="P275" s="92"/>
      <c r="Q275" s="92"/>
      <c r="R275" s="92"/>
      <c r="S275" s="92"/>
      <c r="T275" s="93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146</v>
      </c>
      <c r="AU275" s="18" t="s">
        <v>86</v>
      </c>
    </row>
    <row r="276" s="2" customFormat="1">
      <c r="A276" s="39"/>
      <c r="B276" s="40"/>
      <c r="C276" s="41"/>
      <c r="D276" s="237" t="s">
        <v>148</v>
      </c>
      <c r="E276" s="41"/>
      <c r="F276" s="238" t="s">
        <v>314</v>
      </c>
      <c r="G276" s="41"/>
      <c r="H276" s="41"/>
      <c r="I276" s="234"/>
      <c r="J276" s="41"/>
      <c r="K276" s="41"/>
      <c r="L276" s="45"/>
      <c r="M276" s="235"/>
      <c r="N276" s="236"/>
      <c r="O276" s="92"/>
      <c r="P276" s="92"/>
      <c r="Q276" s="92"/>
      <c r="R276" s="92"/>
      <c r="S276" s="92"/>
      <c r="T276" s="93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148</v>
      </c>
      <c r="AU276" s="18" t="s">
        <v>86</v>
      </c>
    </row>
    <row r="277" s="13" customFormat="1">
      <c r="A277" s="13"/>
      <c r="B277" s="239"/>
      <c r="C277" s="240"/>
      <c r="D277" s="232" t="s">
        <v>150</v>
      </c>
      <c r="E277" s="241" t="s">
        <v>1</v>
      </c>
      <c r="F277" s="242" t="s">
        <v>306</v>
      </c>
      <c r="G277" s="240"/>
      <c r="H277" s="241" t="s">
        <v>1</v>
      </c>
      <c r="I277" s="243"/>
      <c r="J277" s="240"/>
      <c r="K277" s="240"/>
      <c r="L277" s="244"/>
      <c r="M277" s="245"/>
      <c r="N277" s="246"/>
      <c r="O277" s="246"/>
      <c r="P277" s="246"/>
      <c r="Q277" s="246"/>
      <c r="R277" s="246"/>
      <c r="S277" s="246"/>
      <c r="T277" s="247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8" t="s">
        <v>150</v>
      </c>
      <c r="AU277" s="248" t="s">
        <v>86</v>
      </c>
      <c r="AV277" s="13" t="s">
        <v>84</v>
      </c>
      <c r="AW277" s="13" t="s">
        <v>32</v>
      </c>
      <c r="AX277" s="13" t="s">
        <v>76</v>
      </c>
      <c r="AY277" s="248" t="s">
        <v>136</v>
      </c>
    </row>
    <row r="278" s="14" customFormat="1">
      <c r="A278" s="14"/>
      <c r="B278" s="249"/>
      <c r="C278" s="250"/>
      <c r="D278" s="232" t="s">
        <v>150</v>
      </c>
      <c r="E278" s="251" t="s">
        <v>1</v>
      </c>
      <c r="F278" s="252" t="s">
        <v>315</v>
      </c>
      <c r="G278" s="250"/>
      <c r="H278" s="253">
        <v>286.86000000000001</v>
      </c>
      <c r="I278" s="254"/>
      <c r="J278" s="250"/>
      <c r="K278" s="250"/>
      <c r="L278" s="255"/>
      <c r="M278" s="256"/>
      <c r="N278" s="257"/>
      <c r="O278" s="257"/>
      <c r="P278" s="257"/>
      <c r="Q278" s="257"/>
      <c r="R278" s="257"/>
      <c r="S278" s="257"/>
      <c r="T278" s="258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9" t="s">
        <v>150</v>
      </c>
      <c r="AU278" s="259" t="s">
        <v>86</v>
      </c>
      <c r="AV278" s="14" t="s">
        <v>86</v>
      </c>
      <c r="AW278" s="14" t="s">
        <v>32</v>
      </c>
      <c r="AX278" s="14" t="s">
        <v>76</v>
      </c>
      <c r="AY278" s="259" t="s">
        <v>136</v>
      </c>
    </row>
    <row r="279" s="15" customFormat="1">
      <c r="A279" s="15"/>
      <c r="B279" s="260"/>
      <c r="C279" s="261"/>
      <c r="D279" s="232" t="s">
        <v>150</v>
      </c>
      <c r="E279" s="262" t="s">
        <v>1</v>
      </c>
      <c r="F279" s="263" t="s">
        <v>153</v>
      </c>
      <c r="G279" s="261"/>
      <c r="H279" s="264">
        <v>286.86000000000001</v>
      </c>
      <c r="I279" s="265"/>
      <c r="J279" s="261"/>
      <c r="K279" s="261"/>
      <c r="L279" s="266"/>
      <c r="M279" s="267"/>
      <c r="N279" s="268"/>
      <c r="O279" s="268"/>
      <c r="P279" s="268"/>
      <c r="Q279" s="268"/>
      <c r="R279" s="268"/>
      <c r="S279" s="268"/>
      <c r="T279" s="269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70" t="s">
        <v>150</v>
      </c>
      <c r="AU279" s="270" t="s">
        <v>86</v>
      </c>
      <c r="AV279" s="15" t="s">
        <v>144</v>
      </c>
      <c r="AW279" s="15" t="s">
        <v>32</v>
      </c>
      <c r="AX279" s="15" t="s">
        <v>84</v>
      </c>
      <c r="AY279" s="270" t="s">
        <v>136</v>
      </c>
    </row>
    <row r="280" s="2" customFormat="1" ht="24.15" customHeight="1">
      <c r="A280" s="39"/>
      <c r="B280" s="40"/>
      <c r="C280" s="219" t="s">
        <v>316</v>
      </c>
      <c r="D280" s="219" t="s">
        <v>139</v>
      </c>
      <c r="E280" s="220" t="s">
        <v>317</v>
      </c>
      <c r="F280" s="221" t="s">
        <v>318</v>
      </c>
      <c r="G280" s="222" t="s">
        <v>142</v>
      </c>
      <c r="H280" s="223">
        <v>527.10400000000004</v>
      </c>
      <c r="I280" s="224"/>
      <c r="J280" s="225">
        <f>ROUND(I280*H280,2)</f>
        <v>0</v>
      </c>
      <c r="K280" s="221" t="s">
        <v>143</v>
      </c>
      <c r="L280" s="45"/>
      <c r="M280" s="226" t="s">
        <v>1</v>
      </c>
      <c r="N280" s="227" t="s">
        <v>41</v>
      </c>
      <c r="O280" s="92"/>
      <c r="P280" s="228">
        <f>O280*H280</f>
        <v>0</v>
      </c>
      <c r="Q280" s="228">
        <v>0</v>
      </c>
      <c r="R280" s="228">
        <f>Q280*H280</f>
        <v>0</v>
      </c>
      <c r="S280" s="228">
        <v>0</v>
      </c>
      <c r="T280" s="229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0" t="s">
        <v>144</v>
      </c>
      <c r="AT280" s="230" t="s">
        <v>139</v>
      </c>
      <c r="AU280" s="230" t="s">
        <v>86</v>
      </c>
      <c r="AY280" s="18" t="s">
        <v>136</v>
      </c>
      <c r="BE280" s="231">
        <f>IF(N280="základní",J280,0)</f>
        <v>0</v>
      </c>
      <c r="BF280" s="231">
        <f>IF(N280="snížená",J280,0)</f>
        <v>0</v>
      </c>
      <c r="BG280" s="231">
        <f>IF(N280="zákl. přenesená",J280,0)</f>
        <v>0</v>
      </c>
      <c r="BH280" s="231">
        <f>IF(N280="sníž. přenesená",J280,0)</f>
        <v>0</v>
      </c>
      <c r="BI280" s="231">
        <f>IF(N280="nulová",J280,0)</f>
        <v>0</v>
      </c>
      <c r="BJ280" s="18" t="s">
        <v>84</v>
      </c>
      <c r="BK280" s="231">
        <f>ROUND(I280*H280,2)</f>
        <v>0</v>
      </c>
      <c r="BL280" s="18" t="s">
        <v>144</v>
      </c>
      <c r="BM280" s="230" t="s">
        <v>319</v>
      </c>
    </row>
    <row r="281" s="2" customFormat="1">
      <c r="A281" s="39"/>
      <c r="B281" s="40"/>
      <c r="C281" s="41"/>
      <c r="D281" s="232" t="s">
        <v>146</v>
      </c>
      <c r="E281" s="41"/>
      <c r="F281" s="233" t="s">
        <v>320</v>
      </c>
      <c r="G281" s="41"/>
      <c r="H281" s="41"/>
      <c r="I281" s="234"/>
      <c r="J281" s="41"/>
      <c r="K281" s="41"/>
      <c r="L281" s="45"/>
      <c r="M281" s="235"/>
      <c r="N281" s="236"/>
      <c r="O281" s="92"/>
      <c r="P281" s="92"/>
      <c r="Q281" s="92"/>
      <c r="R281" s="92"/>
      <c r="S281" s="92"/>
      <c r="T281" s="93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146</v>
      </c>
      <c r="AU281" s="18" t="s">
        <v>86</v>
      </c>
    </row>
    <row r="282" s="2" customFormat="1">
      <c r="A282" s="39"/>
      <c r="B282" s="40"/>
      <c r="C282" s="41"/>
      <c r="D282" s="237" t="s">
        <v>148</v>
      </c>
      <c r="E282" s="41"/>
      <c r="F282" s="238" t="s">
        <v>321</v>
      </c>
      <c r="G282" s="41"/>
      <c r="H282" s="41"/>
      <c r="I282" s="234"/>
      <c r="J282" s="41"/>
      <c r="K282" s="41"/>
      <c r="L282" s="45"/>
      <c r="M282" s="235"/>
      <c r="N282" s="236"/>
      <c r="O282" s="92"/>
      <c r="P282" s="92"/>
      <c r="Q282" s="92"/>
      <c r="R282" s="92"/>
      <c r="S282" s="92"/>
      <c r="T282" s="93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148</v>
      </c>
      <c r="AU282" s="18" t="s">
        <v>86</v>
      </c>
    </row>
    <row r="283" s="13" customFormat="1">
      <c r="A283" s="13"/>
      <c r="B283" s="239"/>
      <c r="C283" s="240"/>
      <c r="D283" s="232" t="s">
        <v>150</v>
      </c>
      <c r="E283" s="241" t="s">
        <v>1</v>
      </c>
      <c r="F283" s="242" t="s">
        <v>306</v>
      </c>
      <c r="G283" s="240"/>
      <c r="H283" s="241" t="s">
        <v>1</v>
      </c>
      <c r="I283" s="243"/>
      <c r="J283" s="240"/>
      <c r="K283" s="240"/>
      <c r="L283" s="244"/>
      <c r="M283" s="245"/>
      <c r="N283" s="246"/>
      <c r="O283" s="246"/>
      <c r="P283" s="246"/>
      <c r="Q283" s="246"/>
      <c r="R283" s="246"/>
      <c r="S283" s="246"/>
      <c r="T283" s="247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8" t="s">
        <v>150</v>
      </c>
      <c r="AU283" s="248" t="s">
        <v>86</v>
      </c>
      <c r="AV283" s="13" t="s">
        <v>84</v>
      </c>
      <c r="AW283" s="13" t="s">
        <v>32</v>
      </c>
      <c r="AX283" s="13" t="s">
        <v>76</v>
      </c>
      <c r="AY283" s="248" t="s">
        <v>136</v>
      </c>
    </row>
    <row r="284" s="13" customFormat="1">
      <c r="A284" s="13"/>
      <c r="B284" s="239"/>
      <c r="C284" s="240"/>
      <c r="D284" s="232" t="s">
        <v>150</v>
      </c>
      <c r="E284" s="241" t="s">
        <v>1</v>
      </c>
      <c r="F284" s="242" t="s">
        <v>322</v>
      </c>
      <c r="G284" s="240"/>
      <c r="H284" s="241" t="s">
        <v>1</v>
      </c>
      <c r="I284" s="243"/>
      <c r="J284" s="240"/>
      <c r="K284" s="240"/>
      <c r="L284" s="244"/>
      <c r="M284" s="245"/>
      <c r="N284" s="246"/>
      <c r="O284" s="246"/>
      <c r="P284" s="246"/>
      <c r="Q284" s="246"/>
      <c r="R284" s="246"/>
      <c r="S284" s="246"/>
      <c r="T284" s="247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8" t="s">
        <v>150</v>
      </c>
      <c r="AU284" s="248" t="s">
        <v>86</v>
      </c>
      <c r="AV284" s="13" t="s">
        <v>84</v>
      </c>
      <c r="AW284" s="13" t="s">
        <v>32</v>
      </c>
      <c r="AX284" s="13" t="s">
        <v>76</v>
      </c>
      <c r="AY284" s="248" t="s">
        <v>136</v>
      </c>
    </row>
    <row r="285" s="14" customFormat="1">
      <c r="A285" s="14"/>
      <c r="B285" s="249"/>
      <c r="C285" s="250"/>
      <c r="D285" s="232" t="s">
        <v>150</v>
      </c>
      <c r="E285" s="251" t="s">
        <v>1</v>
      </c>
      <c r="F285" s="252" t="s">
        <v>307</v>
      </c>
      <c r="G285" s="250"/>
      <c r="H285" s="253">
        <v>206.63999999999999</v>
      </c>
      <c r="I285" s="254"/>
      <c r="J285" s="250"/>
      <c r="K285" s="250"/>
      <c r="L285" s="255"/>
      <c r="M285" s="256"/>
      <c r="N285" s="257"/>
      <c r="O285" s="257"/>
      <c r="P285" s="257"/>
      <c r="Q285" s="257"/>
      <c r="R285" s="257"/>
      <c r="S285" s="257"/>
      <c r="T285" s="258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9" t="s">
        <v>150</v>
      </c>
      <c r="AU285" s="259" t="s">
        <v>86</v>
      </c>
      <c r="AV285" s="14" t="s">
        <v>86</v>
      </c>
      <c r="AW285" s="14" t="s">
        <v>32</v>
      </c>
      <c r="AX285" s="14" t="s">
        <v>76</v>
      </c>
      <c r="AY285" s="259" t="s">
        <v>136</v>
      </c>
    </row>
    <row r="286" s="14" customFormat="1">
      <c r="A286" s="14"/>
      <c r="B286" s="249"/>
      <c r="C286" s="250"/>
      <c r="D286" s="232" t="s">
        <v>150</v>
      </c>
      <c r="E286" s="251" t="s">
        <v>1</v>
      </c>
      <c r="F286" s="252" t="s">
        <v>308</v>
      </c>
      <c r="G286" s="250"/>
      <c r="H286" s="253">
        <v>33.603999999999999</v>
      </c>
      <c r="I286" s="254"/>
      <c r="J286" s="250"/>
      <c r="K286" s="250"/>
      <c r="L286" s="255"/>
      <c r="M286" s="256"/>
      <c r="N286" s="257"/>
      <c r="O286" s="257"/>
      <c r="P286" s="257"/>
      <c r="Q286" s="257"/>
      <c r="R286" s="257"/>
      <c r="S286" s="257"/>
      <c r="T286" s="258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9" t="s">
        <v>150</v>
      </c>
      <c r="AU286" s="259" t="s">
        <v>86</v>
      </c>
      <c r="AV286" s="14" t="s">
        <v>86</v>
      </c>
      <c r="AW286" s="14" t="s">
        <v>32</v>
      </c>
      <c r="AX286" s="14" t="s">
        <v>76</v>
      </c>
      <c r="AY286" s="259" t="s">
        <v>136</v>
      </c>
    </row>
    <row r="287" s="13" customFormat="1">
      <c r="A287" s="13"/>
      <c r="B287" s="239"/>
      <c r="C287" s="240"/>
      <c r="D287" s="232" t="s">
        <v>150</v>
      </c>
      <c r="E287" s="241" t="s">
        <v>1</v>
      </c>
      <c r="F287" s="242" t="s">
        <v>323</v>
      </c>
      <c r="G287" s="240"/>
      <c r="H287" s="241" t="s">
        <v>1</v>
      </c>
      <c r="I287" s="243"/>
      <c r="J287" s="240"/>
      <c r="K287" s="240"/>
      <c r="L287" s="244"/>
      <c r="M287" s="245"/>
      <c r="N287" s="246"/>
      <c r="O287" s="246"/>
      <c r="P287" s="246"/>
      <c r="Q287" s="246"/>
      <c r="R287" s="246"/>
      <c r="S287" s="246"/>
      <c r="T287" s="247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8" t="s">
        <v>150</v>
      </c>
      <c r="AU287" s="248" t="s">
        <v>86</v>
      </c>
      <c r="AV287" s="13" t="s">
        <v>84</v>
      </c>
      <c r="AW287" s="13" t="s">
        <v>32</v>
      </c>
      <c r="AX287" s="13" t="s">
        <v>76</v>
      </c>
      <c r="AY287" s="248" t="s">
        <v>136</v>
      </c>
    </row>
    <row r="288" s="14" customFormat="1">
      <c r="A288" s="14"/>
      <c r="B288" s="249"/>
      <c r="C288" s="250"/>
      <c r="D288" s="232" t="s">
        <v>150</v>
      </c>
      <c r="E288" s="251" t="s">
        <v>1</v>
      </c>
      <c r="F288" s="252" t="s">
        <v>315</v>
      </c>
      <c r="G288" s="250"/>
      <c r="H288" s="253">
        <v>286.86000000000001</v>
      </c>
      <c r="I288" s="254"/>
      <c r="J288" s="250"/>
      <c r="K288" s="250"/>
      <c r="L288" s="255"/>
      <c r="M288" s="256"/>
      <c r="N288" s="257"/>
      <c r="O288" s="257"/>
      <c r="P288" s="257"/>
      <c r="Q288" s="257"/>
      <c r="R288" s="257"/>
      <c r="S288" s="257"/>
      <c r="T288" s="258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9" t="s">
        <v>150</v>
      </c>
      <c r="AU288" s="259" t="s">
        <v>86</v>
      </c>
      <c r="AV288" s="14" t="s">
        <v>86</v>
      </c>
      <c r="AW288" s="14" t="s">
        <v>32</v>
      </c>
      <c r="AX288" s="14" t="s">
        <v>76</v>
      </c>
      <c r="AY288" s="259" t="s">
        <v>136</v>
      </c>
    </row>
    <row r="289" s="15" customFormat="1">
      <c r="A289" s="15"/>
      <c r="B289" s="260"/>
      <c r="C289" s="261"/>
      <c r="D289" s="232" t="s">
        <v>150</v>
      </c>
      <c r="E289" s="262" t="s">
        <v>1</v>
      </c>
      <c r="F289" s="263" t="s">
        <v>153</v>
      </c>
      <c r="G289" s="261"/>
      <c r="H289" s="264">
        <v>527.10400000000004</v>
      </c>
      <c r="I289" s="265"/>
      <c r="J289" s="261"/>
      <c r="K289" s="261"/>
      <c r="L289" s="266"/>
      <c r="M289" s="267"/>
      <c r="N289" s="268"/>
      <c r="O289" s="268"/>
      <c r="P289" s="268"/>
      <c r="Q289" s="268"/>
      <c r="R289" s="268"/>
      <c r="S289" s="268"/>
      <c r="T289" s="269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70" t="s">
        <v>150</v>
      </c>
      <c r="AU289" s="270" t="s">
        <v>86</v>
      </c>
      <c r="AV289" s="15" t="s">
        <v>144</v>
      </c>
      <c r="AW289" s="15" t="s">
        <v>32</v>
      </c>
      <c r="AX289" s="15" t="s">
        <v>84</v>
      </c>
      <c r="AY289" s="270" t="s">
        <v>136</v>
      </c>
    </row>
    <row r="290" s="2" customFormat="1" ht="16.5" customHeight="1">
      <c r="A290" s="39"/>
      <c r="B290" s="40"/>
      <c r="C290" s="219" t="s">
        <v>324</v>
      </c>
      <c r="D290" s="219" t="s">
        <v>139</v>
      </c>
      <c r="E290" s="220" t="s">
        <v>325</v>
      </c>
      <c r="F290" s="221" t="s">
        <v>326</v>
      </c>
      <c r="G290" s="222" t="s">
        <v>142</v>
      </c>
      <c r="H290" s="223">
        <v>286.86000000000001</v>
      </c>
      <c r="I290" s="224"/>
      <c r="J290" s="225">
        <f>ROUND(I290*H290,2)</f>
        <v>0</v>
      </c>
      <c r="K290" s="221" t="s">
        <v>143</v>
      </c>
      <c r="L290" s="45"/>
      <c r="M290" s="226" t="s">
        <v>1</v>
      </c>
      <c r="N290" s="227" t="s">
        <v>41</v>
      </c>
      <c r="O290" s="92"/>
      <c r="P290" s="228">
        <f>O290*H290</f>
        <v>0</v>
      </c>
      <c r="Q290" s="228">
        <v>0.00013999999999999999</v>
      </c>
      <c r="R290" s="228">
        <f>Q290*H290</f>
        <v>0.040160399999999999</v>
      </c>
      <c r="S290" s="228">
        <v>0</v>
      </c>
      <c r="T290" s="229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0" t="s">
        <v>144</v>
      </c>
      <c r="AT290" s="230" t="s">
        <v>139</v>
      </c>
      <c r="AU290" s="230" t="s">
        <v>86</v>
      </c>
      <c r="AY290" s="18" t="s">
        <v>136</v>
      </c>
      <c r="BE290" s="231">
        <f>IF(N290="základní",J290,0)</f>
        <v>0</v>
      </c>
      <c r="BF290" s="231">
        <f>IF(N290="snížená",J290,0)</f>
        <v>0</v>
      </c>
      <c r="BG290" s="231">
        <f>IF(N290="zákl. přenesená",J290,0)</f>
        <v>0</v>
      </c>
      <c r="BH290" s="231">
        <f>IF(N290="sníž. přenesená",J290,0)</f>
        <v>0</v>
      </c>
      <c r="BI290" s="231">
        <f>IF(N290="nulová",J290,0)</f>
        <v>0</v>
      </c>
      <c r="BJ290" s="18" t="s">
        <v>84</v>
      </c>
      <c r="BK290" s="231">
        <f>ROUND(I290*H290,2)</f>
        <v>0</v>
      </c>
      <c r="BL290" s="18" t="s">
        <v>144</v>
      </c>
      <c r="BM290" s="230" t="s">
        <v>327</v>
      </c>
    </row>
    <row r="291" s="2" customFormat="1">
      <c r="A291" s="39"/>
      <c r="B291" s="40"/>
      <c r="C291" s="41"/>
      <c r="D291" s="232" t="s">
        <v>146</v>
      </c>
      <c r="E291" s="41"/>
      <c r="F291" s="233" t="s">
        <v>328</v>
      </c>
      <c r="G291" s="41"/>
      <c r="H291" s="41"/>
      <c r="I291" s="234"/>
      <c r="J291" s="41"/>
      <c r="K291" s="41"/>
      <c r="L291" s="45"/>
      <c r="M291" s="235"/>
      <c r="N291" s="236"/>
      <c r="O291" s="92"/>
      <c r="P291" s="92"/>
      <c r="Q291" s="92"/>
      <c r="R291" s="92"/>
      <c r="S291" s="92"/>
      <c r="T291" s="93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146</v>
      </c>
      <c r="AU291" s="18" t="s">
        <v>86</v>
      </c>
    </row>
    <row r="292" s="2" customFormat="1">
      <c r="A292" s="39"/>
      <c r="B292" s="40"/>
      <c r="C292" s="41"/>
      <c r="D292" s="237" t="s">
        <v>148</v>
      </c>
      <c r="E292" s="41"/>
      <c r="F292" s="238" t="s">
        <v>329</v>
      </c>
      <c r="G292" s="41"/>
      <c r="H292" s="41"/>
      <c r="I292" s="234"/>
      <c r="J292" s="41"/>
      <c r="K292" s="41"/>
      <c r="L292" s="45"/>
      <c r="M292" s="235"/>
      <c r="N292" s="236"/>
      <c r="O292" s="92"/>
      <c r="P292" s="92"/>
      <c r="Q292" s="92"/>
      <c r="R292" s="92"/>
      <c r="S292" s="92"/>
      <c r="T292" s="93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148</v>
      </c>
      <c r="AU292" s="18" t="s">
        <v>86</v>
      </c>
    </row>
    <row r="293" s="13" customFormat="1">
      <c r="A293" s="13"/>
      <c r="B293" s="239"/>
      <c r="C293" s="240"/>
      <c r="D293" s="232" t="s">
        <v>150</v>
      </c>
      <c r="E293" s="241" t="s">
        <v>1</v>
      </c>
      <c r="F293" s="242" t="s">
        <v>306</v>
      </c>
      <c r="G293" s="240"/>
      <c r="H293" s="241" t="s">
        <v>1</v>
      </c>
      <c r="I293" s="243"/>
      <c r="J293" s="240"/>
      <c r="K293" s="240"/>
      <c r="L293" s="244"/>
      <c r="M293" s="245"/>
      <c r="N293" s="246"/>
      <c r="O293" s="246"/>
      <c r="P293" s="246"/>
      <c r="Q293" s="246"/>
      <c r="R293" s="246"/>
      <c r="S293" s="246"/>
      <c r="T293" s="247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8" t="s">
        <v>150</v>
      </c>
      <c r="AU293" s="248" t="s">
        <v>86</v>
      </c>
      <c r="AV293" s="13" t="s">
        <v>84</v>
      </c>
      <c r="AW293" s="13" t="s">
        <v>32</v>
      </c>
      <c r="AX293" s="13" t="s">
        <v>76</v>
      </c>
      <c r="AY293" s="248" t="s">
        <v>136</v>
      </c>
    </row>
    <row r="294" s="14" customFormat="1">
      <c r="A294" s="14"/>
      <c r="B294" s="249"/>
      <c r="C294" s="250"/>
      <c r="D294" s="232" t="s">
        <v>150</v>
      </c>
      <c r="E294" s="251" t="s">
        <v>1</v>
      </c>
      <c r="F294" s="252" t="s">
        <v>315</v>
      </c>
      <c r="G294" s="250"/>
      <c r="H294" s="253">
        <v>286.86000000000001</v>
      </c>
      <c r="I294" s="254"/>
      <c r="J294" s="250"/>
      <c r="K294" s="250"/>
      <c r="L294" s="255"/>
      <c r="M294" s="256"/>
      <c r="N294" s="257"/>
      <c r="O294" s="257"/>
      <c r="P294" s="257"/>
      <c r="Q294" s="257"/>
      <c r="R294" s="257"/>
      <c r="S294" s="257"/>
      <c r="T294" s="258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9" t="s">
        <v>150</v>
      </c>
      <c r="AU294" s="259" t="s">
        <v>86</v>
      </c>
      <c r="AV294" s="14" t="s">
        <v>86</v>
      </c>
      <c r="AW294" s="14" t="s">
        <v>32</v>
      </c>
      <c r="AX294" s="14" t="s">
        <v>76</v>
      </c>
      <c r="AY294" s="259" t="s">
        <v>136</v>
      </c>
    </row>
    <row r="295" s="15" customFormat="1">
      <c r="A295" s="15"/>
      <c r="B295" s="260"/>
      <c r="C295" s="261"/>
      <c r="D295" s="232" t="s">
        <v>150</v>
      </c>
      <c r="E295" s="262" t="s">
        <v>1</v>
      </c>
      <c r="F295" s="263" t="s">
        <v>153</v>
      </c>
      <c r="G295" s="261"/>
      <c r="H295" s="264">
        <v>286.86000000000001</v>
      </c>
      <c r="I295" s="265"/>
      <c r="J295" s="261"/>
      <c r="K295" s="261"/>
      <c r="L295" s="266"/>
      <c r="M295" s="267"/>
      <c r="N295" s="268"/>
      <c r="O295" s="268"/>
      <c r="P295" s="268"/>
      <c r="Q295" s="268"/>
      <c r="R295" s="268"/>
      <c r="S295" s="268"/>
      <c r="T295" s="269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70" t="s">
        <v>150</v>
      </c>
      <c r="AU295" s="270" t="s">
        <v>86</v>
      </c>
      <c r="AV295" s="15" t="s">
        <v>144</v>
      </c>
      <c r="AW295" s="15" t="s">
        <v>32</v>
      </c>
      <c r="AX295" s="15" t="s">
        <v>84</v>
      </c>
      <c r="AY295" s="270" t="s">
        <v>136</v>
      </c>
    </row>
    <row r="296" s="2" customFormat="1" ht="16.5" customHeight="1">
      <c r="A296" s="39"/>
      <c r="B296" s="40"/>
      <c r="C296" s="219" t="s">
        <v>330</v>
      </c>
      <c r="D296" s="219" t="s">
        <v>139</v>
      </c>
      <c r="E296" s="220" t="s">
        <v>331</v>
      </c>
      <c r="F296" s="221" t="s">
        <v>332</v>
      </c>
      <c r="G296" s="222" t="s">
        <v>142</v>
      </c>
      <c r="H296" s="223">
        <v>240.244</v>
      </c>
      <c r="I296" s="224"/>
      <c r="J296" s="225">
        <f>ROUND(I296*H296,2)</f>
        <v>0</v>
      </c>
      <c r="K296" s="221" t="s">
        <v>143</v>
      </c>
      <c r="L296" s="45"/>
      <c r="M296" s="226" t="s">
        <v>1</v>
      </c>
      <c r="N296" s="227" t="s">
        <v>41</v>
      </c>
      <c r="O296" s="92"/>
      <c r="P296" s="228">
        <f>O296*H296</f>
        <v>0</v>
      </c>
      <c r="Q296" s="228">
        <v>0.00013999999999999999</v>
      </c>
      <c r="R296" s="228">
        <f>Q296*H296</f>
        <v>0.033634159999999996</v>
      </c>
      <c r="S296" s="228">
        <v>0</v>
      </c>
      <c r="T296" s="229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30" t="s">
        <v>144</v>
      </c>
      <c r="AT296" s="230" t="s">
        <v>139</v>
      </c>
      <c r="AU296" s="230" t="s">
        <v>86</v>
      </c>
      <c r="AY296" s="18" t="s">
        <v>136</v>
      </c>
      <c r="BE296" s="231">
        <f>IF(N296="základní",J296,0)</f>
        <v>0</v>
      </c>
      <c r="BF296" s="231">
        <f>IF(N296="snížená",J296,0)</f>
        <v>0</v>
      </c>
      <c r="BG296" s="231">
        <f>IF(N296="zákl. přenesená",J296,0)</f>
        <v>0</v>
      </c>
      <c r="BH296" s="231">
        <f>IF(N296="sníž. přenesená",J296,0)</f>
        <v>0</v>
      </c>
      <c r="BI296" s="231">
        <f>IF(N296="nulová",J296,0)</f>
        <v>0</v>
      </c>
      <c r="BJ296" s="18" t="s">
        <v>84</v>
      </c>
      <c r="BK296" s="231">
        <f>ROUND(I296*H296,2)</f>
        <v>0</v>
      </c>
      <c r="BL296" s="18" t="s">
        <v>144</v>
      </c>
      <c r="BM296" s="230" t="s">
        <v>333</v>
      </c>
    </row>
    <row r="297" s="2" customFormat="1">
      <c r="A297" s="39"/>
      <c r="B297" s="40"/>
      <c r="C297" s="41"/>
      <c r="D297" s="232" t="s">
        <v>146</v>
      </c>
      <c r="E297" s="41"/>
      <c r="F297" s="233" t="s">
        <v>334</v>
      </c>
      <c r="G297" s="41"/>
      <c r="H297" s="41"/>
      <c r="I297" s="234"/>
      <c r="J297" s="41"/>
      <c r="K297" s="41"/>
      <c r="L297" s="45"/>
      <c r="M297" s="235"/>
      <c r="N297" s="236"/>
      <c r="O297" s="92"/>
      <c r="P297" s="92"/>
      <c r="Q297" s="92"/>
      <c r="R297" s="92"/>
      <c r="S297" s="92"/>
      <c r="T297" s="93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146</v>
      </c>
      <c r="AU297" s="18" t="s">
        <v>86</v>
      </c>
    </row>
    <row r="298" s="2" customFormat="1">
      <c r="A298" s="39"/>
      <c r="B298" s="40"/>
      <c r="C298" s="41"/>
      <c r="D298" s="237" t="s">
        <v>148</v>
      </c>
      <c r="E298" s="41"/>
      <c r="F298" s="238" t="s">
        <v>335</v>
      </c>
      <c r="G298" s="41"/>
      <c r="H298" s="41"/>
      <c r="I298" s="234"/>
      <c r="J298" s="41"/>
      <c r="K298" s="41"/>
      <c r="L298" s="45"/>
      <c r="M298" s="235"/>
      <c r="N298" s="236"/>
      <c r="O298" s="92"/>
      <c r="P298" s="92"/>
      <c r="Q298" s="92"/>
      <c r="R298" s="92"/>
      <c r="S298" s="92"/>
      <c r="T298" s="93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148</v>
      </c>
      <c r="AU298" s="18" t="s">
        <v>86</v>
      </c>
    </row>
    <row r="299" s="13" customFormat="1">
      <c r="A299" s="13"/>
      <c r="B299" s="239"/>
      <c r="C299" s="240"/>
      <c r="D299" s="232" t="s">
        <v>150</v>
      </c>
      <c r="E299" s="241" t="s">
        <v>1</v>
      </c>
      <c r="F299" s="242" t="s">
        <v>306</v>
      </c>
      <c r="G299" s="240"/>
      <c r="H299" s="241" t="s">
        <v>1</v>
      </c>
      <c r="I299" s="243"/>
      <c r="J299" s="240"/>
      <c r="K299" s="240"/>
      <c r="L299" s="244"/>
      <c r="M299" s="245"/>
      <c r="N299" s="246"/>
      <c r="O299" s="246"/>
      <c r="P299" s="246"/>
      <c r="Q299" s="246"/>
      <c r="R299" s="246"/>
      <c r="S299" s="246"/>
      <c r="T299" s="247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8" t="s">
        <v>150</v>
      </c>
      <c r="AU299" s="248" t="s">
        <v>86</v>
      </c>
      <c r="AV299" s="13" t="s">
        <v>84</v>
      </c>
      <c r="AW299" s="13" t="s">
        <v>32</v>
      </c>
      <c r="AX299" s="13" t="s">
        <v>76</v>
      </c>
      <c r="AY299" s="248" t="s">
        <v>136</v>
      </c>
    </row>
    <row r="300" s="14" customFormat="1">
      <c r="A300" s="14"/>
      <c r="B300" s="249"/>
      <c r="C300" s="250"/>
      <c r="D300" s="232" t="s">
        <v>150</v>
      </c>
      <c r="E300" s="251" t="s">
        <v>1</v>
      </c>
      <c r="F300" s="252" t="s">
        <v>307</v>
      </c>
      <c r="G300" s="250"/>
      <c r="H300" s="253">
        <v>206.63999999999999</v>
      </c>
      <c r="I300" s="254"/>
      <c r="J300" s="250"/>
      <c r="K300" s="250"/>
      <c r="L300" s="255"/>
      <c r="M300" s="256"/>
      <c r="N300" s="257"/>
      <c r="O300" s="257"/>
      <c r="P300" s="257"/>
      <c r="Q300" s="257"/>
      <c r="R300" s="257"/>
      <c r="S300" s="257"/>
      <c r="T300" s="258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9" t="s">
        <v>150</v>
      </c>
      <c r="AU300" s="259" t="s">
        <v>86</v>
      </c>
      <c r="AV300" s="14" t="s">
        <v>86</v>
      </c>
      <c r="AW300" s="14" t="s">
        <v>32</v>
      </c>
      <c r="AX300" s="14" t="s">
        <v>76</v>
      </c>
      <c r="AY300" s="259" t="s">
        <v>136</v>
      </c>
    </row>
    <row r="301" s="14" customFormat="1">
      <c r="A301" s="14"/>
      <c r="B301" s="249"/>
      <c r="C301" s="250"/>
      <c r="D301" s="232" t="s">
        <v>150</v>
      </c>
      <c r="E301" s="251" t="s">
        <v>1</v>
      </c>
      <c r="F301" s="252" t="s">
        <v>308</v>
      </c>
      <c r="G301" s="250"/>
      <c r="H301" s="253">
        <v>33.603999999999999</v>
      </c>
      <c r="I301" s="254"/>
      <c r="J301" s="250"/>
      <c r="K301" s="250"/>
      <c r="L301" s="255"/>
      <c r="M301" s="256"/>
      <c r="N301" s="257"/>
      <c r="O301" s="257"/>
      <c r="P301" s="257"/>
      <c r="Q301" s="257"/>
      <c r="R301" s="257"/>
      <c r="S301" s="257"/>
      <c r="T301" s="258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9" t="s">
        <v>150</v>
      </c>
      <c r="AU301" s="259" t="s">
        <v>86</v>
      </c>
      <c r="AV301" s="14" t="s">
        <v>86</v>
      </c>
      <c r="AW301" s="14" t="s">
        <v>32</v>
      </c>
      <c r="AX301" s="14" t="s">
        <v>76</v>
      </c>
      <c r="AY301" s="259" t="s">
        <v>136</v>
      </c>
    </row>
    <row r="302" s="15" customFormat="1">
      <c r="A302" s="15"/>
      <c r="B302" s="260"/>
      <c r="C302" s="261"/>
      <c r="D302" s="232" t="s">
        <v>150</v>
      </c>
      <c r="E302" s="262" t="s">
        <v>1</v>
      </c>
      <c r="F302" s="263" t="s">
        <v>153</v>
      </c>
      <c r="G302" s="261"/>
      <c r="H302" s="264">
        <v>240.244</v>
      </c>
      <c r="I302" s="265"/>
      <c r="J302" s="261"/>
      <c r="K302" s="261"/>
      <c r="L302" s="266"/>
      <c r="M302" s="267"/>
      <c r="N302" s="268"/>
      <c r="O302" s="268"/>
      <c r="P302" s="268"/>
      <c r="Q302" s="268"/>
      <c r="R302" s="268"/>
      <c r="S302" s="268"/>
      <c r="T302" s="269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70" t="s">
        <v>150</v>
      </c>
      <c r="AU302" s="270" t="s">
        <v>86</v>
      </c>
      <c r="AV302" s="15" t="s">
        <v>144</v>
      </c>
      <c r="AW302" s="15" t="s">
        <v>32</v>
      </c>
      <c r="AX302" s="15" t="s">
        <v>84</v>
      </c>
      <c r="AY302" s="270" t="s">
        <v>136</v>
      </c>
    </row>
    <row r="303" s="2" customFormat="1" ht="16.5" customHeight="1">
      <c r="A303" s="39"/>
      <c r="B303" s="40"/>
      <c r="C303" s="219" t="s">
        <v>336</v>
      </c>
      <c r="D303" s="219" t="s">
        <v>139</v>
      </c>
      <c r="E303" s="220" t="s">
        <v>337</v>
      </c>
      <c r="F303" s="221" t="s">
        <v>338</v>
      </c>
      <c r="G303" s="222" t="s">
        <v>163</v>
      </c>
      <c r="H303" s="223">
        <v>34.664000000000001</v>
      </c>
      <c r="I303" s="224"/>
      <c r="J303" s="225">
        <f>ROUND(I303*H303,2)</f>
        <v>0</v>
      </c>
      <c r="K303" s="221" t="s">
        <v>143</v>
      </c>
      <c r="L303" s="45"/>
      <c r="M303" s="226" t="s">
        <v>1</v>
      </c>
      <c r="N303" s="227" t="s">
        <v>41</v>
      </c>
      <c r="O303" s="92"/>
      <c r="P303" s="228">
        <f>O303*H303</f>
        <v>0</v>
      </c>
      <c r="Q303" s="228">
        <v>0</v>
      </c>
      <c r="R303" s="228">
        <f>Q303*H303</f>
        <v>0</v>
      </c>
      <c r="S303" s="228">
        <v>2.3999999999999999</v>
      </c>
      <c r="T303" s="229">
        <f>S303*H303</f>
        <v>83.193600000000004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30" t="s">
        <v>144</v>
      </c>
      <c r="AT303" s="230" t="s">
        <v>139</v>
      </c>
      <c r="AU303" s="230" t="s">
        <v>86</v>
      </c>
      <c r="AY303" s="18" t="s">
        <v>136</v>
      </c>
      <c r="BE303" s="231">
        <f>IF(N303="základní",J303,0)</f>
        <v>0</v>
      </c>
      <c r="BF303" s="231">
        <f>IF(N303="snížená",J303,0)</f>
        <v>0</v>
      </c>
      <c r="BG303" s="231">
        <f>IF(N303="zákl. přenesená",J303,0)</f>
        <v>0</v>
      </c>
      <c r="BH303" s="231">
        <f>IF(N303="sníž. přenesená",J303,0)</f>
        <v>0</v>
      </c>
      <c r="BI303" s="231">
        <f>IF(N303="nulová",J303,0)</f>
        <v>0</v>
      </c>
      <c r="BJ303" s="18" t="s">
        <v>84</v>
      </c>
      <c r="BK303" s="231">
        <f>ROUND(I303*H303,2)</f>
        <v>0</v>
      </c>
      <c r="BL303" s="18" t="s">
        <v>144</v>
      </c>
      <c r="BM303" s="230" t="s">
        <v>339</v>
      </c>
    </row>
    <row r="304" s="2" customFormat="1">
      <c r="A304" s="39"/>
      <c r="B304" s="40"/>
      <c r="C304" s="41"/>
      <c r="D304" s="232" t="s">
        <v>146</v>
      </c>
      <c r="E304" s="41"/>
      <c r="F304" s="233" t="s">
        <v>340</v>
      </c>
      <c r="G304" s="41"/>
      <c r="H304" s="41"/>
      <c r="I304" s="234"/>
      <c r="J304" s="41"/>
      <c r="K304" s="41"/>
      <c r="L304" s="45"/>
      <c r="M304" s="235"/>
      <c r="N304" s="236"/>
      <c r="O304" s="92"/>
      <c r="P304" s="92"/>
      <c r="Q304" s="92"/>
      <c r="R304" s="92"/>
      <c r="S304" s="92"/>
      <c r="T304" s="93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146</v>
      </c>
      <c r="AU304" s="18" t="s">
        <v>86</v>
      </c>
    </row>
    <row r="305" s="2" customFormat="1">
      <c r="A305" s="39"/>
      <c r="B305" s="40"/>
      <c r="C305" s="41"/>
      <c r="D305" s="237" t="s">
        <v>148</v>
      </c>
      <c r="E305" s="41"/>
      <c r="F305" s="238" t="s">
        <v>341</v>
      </c>
      <c r="G305" s="41"/>
      <c r="H305" s="41"/>
      <c r="I305" s="234"/>
      <c r="J305" s="41"/>
      <c r="K305" s="41"/>
      <c r="L305" s="45"/>
      <c r="M305" s="235"/>
      <c r="N305" s="236"/>
      <c r="O305" s="92"/>
      <c r="P305" s="92"/>
      <c r="Q305" s="92"/>
      <c r="R305" s="92"/>
      <c r="S305" s="92"/>
      <c r="T305" s="93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148</v>
      </c>
      <c r="AU305" s="18" t="s">
        <v>86</v>
      </c>
    </row>
    <row r="306" s="13" customFormat="1">
      <c r="A306" s="13"/>
      <c r="B306" s="239"/>
      <c r="C306" s="240"/>
      <c r="D306" s="232" t="s">
        <v>150</v>
      </c>
      <c r="E306" s="241" t="s">
        <v>1</v>
      </c>
      <c r="F306" s="242" t="s">
        <v>342</v>
      </c>
      <c r="G306" s="240"/>
      <c r="H306" s="241" t="s">
        <v>1</v>
      </c>
      <c r="I306" s="243"/>
      <c r="J306" s="240"/>
      <c r="K306" s="240"/>
      <c r="L306" s="244"/>
      <c r="M306" s="245"/>
      <c r="N306" s="246"/>
      <c r="O306" s="246"/>
      <c r="P306" s="246"/>
      <c r="Q306" s="246"/>
      <c r="R306" s="246"/>
      <c r="S306" s="246"/>
      <c r="T306" s="247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8" t="s">
        <v>150</v>
      </c>
      <c r="AU306" s="248" t="s">
        <v>86</v>
      </c>
      <c r="AV306" s="13" t="s">
        <v>84</v>
      </c>
      <c r="AW306" s="13" t="s">
        <v>32</v>
      </c>
      <c r="AX306" s="13" t="s">
        <v>76</v>
      </c>
      <c r="AY306" s="248" t="s">
        <v>136</v>
      </c>
    </row>
    <row r="307" s="14" customFormat="1">
      <c r="A307" s="14"/>
      <c r="B307" s="249"/>
      <c r="C307" s="250"/>
      <c r="D307" s="232" t="s">
        <v>150</v>
      </c>
      <c r="E307" s="251" t="s">
        <v>1</v>
      </c>
      <c r="F307" s="252" t="s">
        <v>343</v>
      </c>
      <c r="G307" s="250"/>
      <c r="H307" s="253">
        <v>0.495</v>
      </c>
      <c r="I307" s="254"/>
      <c r="J307" s="250"/>
      <c r="K307" s="250"/>
      <c r="L307" s="255"/>
      <c r="M307" s="256"/>
      <c r="N307" s="257"/>
      <c r="O307" s="257"/>
      <c r="P307" s="257"/>
      <c r="Q307" s="257"/>
      <c r="R307" s="257"/>
      <c r="S307" s="257"/>
      <c r="T307" s="258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9" t="s">
        <v>150</v>
      </c>
      <c r="AU307" s="259" t="s">
        <v>86</v>
      </c>
      <c r="AV307" s="14" t="s">
        <v>86</v>
      </c>
      <c r="AW307" s="14" t="s">
        <v>32</v>
      </c>
      <c r="AX307" s="14" t="s">
        <v>76</v>
      </c>
      <c r="AY307" s="259" t="s">
        <v>136</v>
      </c>
    </row>
    <row r="308" s="13" customFormat="1">
      <c r="A308" s="13"/>
      <c r="B308" s="239"/>
      <c r="C308" s="240"/>
      <c r="D308" s="232" t="s">
        <v>150</v>
      </c>
      <c r="E308" s="241" t="s">
        <v>1</v>
      </c>
      <c r="F308" s="242" t="s">
        <v>344</v>
      </c>
      <c r="G308" s="240"/>
      <c r="H308" s="241" t="s">
        <v>1</v>
      </c>
      <c r="I308" s="243"/>
      <c r="J308" s="240"/>
      <c r="K308" s="240"/>
      <c r="L308" s="244"/>
      <c r="M308" s="245"/>
      <c r="N308" s="246"/>
      <c r="O308" s="246"/>
      <c r="P308" s="246"/>
      <c r="Q308" s="246"/>
      <c r="R308" s="246"/>
      <c r="S308" s="246"/>
      <c r="T308" s="247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8" t="s">
        <v>150</v>
      </c>
      <c r="AU308" s="248" t="s">
        <v>86</v>
      </c>
      <c r="AV308" s="13" t="s">
        <v>84</v>
      </c>
      <c r="AW308" s="13" t="s">
        <v>32</v>
      </c>
      <c r="AX308" s="13" t="s">
        <v>76</v>
      </c>
      <c r="AY308" s="248" t="s">
        <v>136</v>
      </c>
    </row>
    <row r="309" s="14" customFormat="1">
      <c r="A309" s="14"/>
      <c r="B309" s="249"/>
      <c r="C309" s="250"/>
      <c r="D309" s="232" t="s">
        <v>150</v>
      </c>
      <c r="E309" s="251" t="s">
        <v>1</v>
      </c>
      <c r="F309" s="252" t="s">
        <v>345</v>
      </c>
      <c r="G309" s="250"/>
      <c r="H309" s="253">
        <v>1.605</v>
      </c>
      <c r="I309" s="254"/>
      <c r="J309" s="250"/>
      <c r="K309" s="250"/>
      <c r="L309" s="255"/>
      <c r="M309" s="256"/>
      <c r="N309" s="257"/>
      <c r="O309" s="257"/>
      <c r="P309" s="257"/>
      <c r="Q309" s="257"/>
      <c r="R309" s="257"/>
      <c r="S309" s="257"/>
      <c r="T309" s="258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9" t="s">
        <v>150</v>
      </c>
      <c r="AU309" s="259" t="s">
        <v>86</v>
      </c>
      <c r="AV309" s="14" t="s">
        <v>86</v>
      </c>
      <c r="AW309" s="14" t="s">
        <v>32</v>
      </c>
      <c r="AX309" s="14" t="s">
        <v>76</v>
      </c>
      <c r="AY309" s="259" t="s">
        <v>136</v>
      </c>
    </row>
    <row r="310" s="13" customFormat="1">
      <c r="A310" s="13"/>
      <c r="B310" s="239"/>
      <c r="C310" s="240"/>
      <c r="D310" s="232" t="s">
        <v>150</v>
      </c>
      <c r="E310" s="241" t="s">
        <v>1</v>
      </c>
      <c r="F310" s="242" t="s">
        <v>346</v>
      </c>
      <c r="G310" s="240"/>
      <c r="H310" s="241" t="s">
        <v>1</v>
      </c>
      <c r="I310" s="243"/>
      <c r="J310" s="240"/>
      <c r="K310" s="240"/>
      <c r="L310" s="244"/>
      <c r="M310" s="245"/>
      <c r="N310" s="246"/>
      <c r="O310" s="246"/>
      <c r="P310" s="246"/>
      <c r="Q310" s="246"/>
      <c r="R310" s="246"/>
      <c r="S310" s="246"/>
      <c r="T310" s="247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8" t="s">
        <v>150</v>
      </c>
      <c r="AU310" s="248" t="s">
        <v>86</v>
      </c>
      <c r="AV310" s="13" t="s">
        <v>84</v>
      </c>
      <c r="AW310" s="13" t="s">
        <v>32</v>
      </c>
      <c r="AX310" s="13" t="s">
        <v>76</v>
      </c>
      <c r="AY310" s="248" t="s">
        <v>136</v>
      </c>
    </row>
    <row r="311" s="14" customFormat="1">
      <c r="A311" s="14"/>
      <c r="B311" s="249"/>
      <c r="C311" s="250"/>
      <c r="D311" s="232" t="s">
        <v>150</v>
      </c>
      <c r="E311" s="251" t="s">
        <v>1</v>
      </c>
      <c r="F311" s="252" t="s">
        <v>347</v>
      </c>
      <c r="G311" s="250"/>
      <c r="H311" s="253">
        <v>0.81000000000000005</v>
      </c>
      <c r="I311" s="254"/>
      <c r="J311" s="250"/>
      <c r="K311" s="250"/>
      <c r="L311" s="255"/>
      <c r="M311" s="256"/>
      <c r="N311" s="257"/>
      <c r="O311" s="257"/>
      <c r="P311" s="257"/>
      <c r="Q311" s="257"/>
      <c r="R311" s="257"/>
      <c r="S311" s="257"/>
      <c r="T311" s="258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9" t="s">
        <v>150</v>
      </c>
      <c r="AU311" s="259" t="s">
        <v>86</v>
      </c>
      <c r="AV311" s="14" t="s">
        <v>86</v>
      </c>
      <c r="AW311" s="14" t="s">
        <v>32</v>
      </c>
      <c r="AX311" s="14" t="s">
        <v>76</v>
      </c>
      <c r="AY311" s="259" t="s">
        <v>136</v>
      </c>
    </row>
    <row r="312" s="13" customFormat="1">
      <c r="A312" s="13"/>
      <c r="B312" s="239"/>
      <c r="C312" s="240"/>
      <c r="D312" s="232" t="s">
        <v>150</v>
      </c>
      <c r="E312" s="241" t="s">
        <v>1</v>
      </c>
      <c r="F312" s="242" t="s">
        <v>348</v>
      </c>
      <c r="G312" s="240"/>
      <c r="H312" s="241" t="s">
        <v>1</v>
      </c>
      <c r="I312" s="243"/>
      <c r="J312" s="240"/>
      <c r="K312" s="240"/>
      <c r="L312" s="244"/>
      <c r="M312" s="245"/>
      <c r="N312" s="246"/>
      <c r="O312" s="246"/>
      <c r="P312" s="246"/>
      <c r="Q312" s="246"/>
      <c r="R312" s="246"/>
      <c r="S312" s="246"/>
      <c r="T312" s="247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8" t="s">
        <v>150</v>
      </c>
      <c r="AU312" s="248" t="s">
        <v>86</v>
      </c>
      <c r="AV312" s="13" t="s">
        <v>84</v>
      </c>
      <c r="AW312" s="13" t="s">
        <v>32</v>
      </c>
      <c r="AX312" s="13" t="s">
        <v>76</v>
      </c>
      <c r="AY312" s="248" t="s">
        <v>136</v>
      </c>
    </row>
    <row r="313" s="14" customFormat="1">
      <c r="A313" s="14"/>
      <c r="B313" s="249"/>
      <c r="C313" s="250"/>
      <c r="D313" s="232" t="s">
        <v>150</v>
      </c>
      <c r="E313" s="251" t="s">
        <v>1</v>
      </c>
      <c r="F313" s="252" t="s">
        <v>349</v>
      </c>
      <c r="G313" s="250"/>
      <c r="H313" s="253">
        <v>31.088000000000001</v>
      </c>
      <c r="I313" s="254"/>
      <c r="J313" s="250"/>
      <c r="K313" s="250"/>
      <c r="L313" s="255"/>
      <c r="M313" s="256"/>
      <c r="N313" s="257"/>
      <c r="O313" s="257"/>
      <c r="P313" s="257"/>
      <c r="Q313" s="257"/>
      <c r="R313" s="257"/>
      <c r="S313" s="257"/>
      <c r="T313" s="258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9" t="s">
        <v>150</v>
      </c>
      <c r="AU313" s="259" t="s">
        <v>86</v>
      </c>
      <c r="AV313" s="14" t="s">
        <v>86</v>
      </c>
      <c r="AW313" s="14" t="s">
        <v>32</v>
      </c>
      <c r="AX313" s="14" t="s">
        <v>76</v>
      </c>
      <c r="AY313" s="259" t="s">
        <v>136</v>
      </c>
    </row>
    <row r="314" s="13" customFormat="1">
      <c r="A314" s="13"/>
      <c r="B314" s="239"/>
      <c r="C314" s="240"/>
      <c r="D314" s="232" t="s">
        <v>150</v>
      </c>
      <c r="E314" s="241" t="s">
        <v>1</v>
      </c>
      <c r="F314" s="242" t="s">
        <v>350</v>
      </c>
      <c r="G314" s="240"/>
      <c r="H314" s="241" t="s">
        <v>1</v>
      </c>
      <c r="I314" s="243"/>
      <c r="J314" s="240"/>
      <c r="K314" s="240"/>
      <c r="L314" s="244"/>
      <c r="M314" s="245"/>
      <c r="N314" s="246"/>
      <c r="O314" s="246"/>
      <c r="P314" s="246"/>
      <c r="Q314" s="246"/>
      <c r="R314" s="246"/>
      <c r="S314" s="246"/>
      <c r="T314" s="247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8" t="s">
        <v>150</v>
      </c>
      <c r="AU314" s="248" t="s">
        <v>86</v>
      </c>
      <c r="AV314" s="13" t="s">
        <v>84</v>
      </c>
      <c r="AW314" s="13" t="s">
        <v>32</v>
      </c>
      <c r="AX314" s="13" t="s">
        <v>76</v>
      </c>
      <c r="AY314" s="248" t="s">
        <v>136</v>
      </c>
    </row>
    <row r="315" s="14" customFormat="1">
      <c r="A315" s="14"/>
      <c r="B315" s="249"/>
      <c r="C315" s="250"/>
      <c r="D315" s="232" t="s">
        <v>150</v>
      </c>
      <c r="E315" s="251" t="s">
        <v>1</v>
      </c>
      <c r="F315" s="252" t="s">
        <v>351</v>
      </c>
      <c r="G315" s="250"/>
      <c r="H315" s="253">
        <v>0.59399999999999997</v>
      </c>
      <c r="I315" s="254"/>
      <c r="J315" s="250"/>
      <c r="K315" s="250"/>
      <c r="L315" s="255"/>
      <c r="M315" s="256"/>
      <c r="N315" s="257"/>
      <c r="O315" s="257"/>
      <c r="P315" s="257"/>
      <c r="Q315" s="257"/>
      <c r="R315" s="257"/>
      <c r="S315" s="257"/>
      <c r="T315" s="258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9" t="s">
        <v>150</v>
      </c>
      <c r="AU315" s="259" t="s">
        <v>86</v>
      </c>
      <c r="AV315" s="14" t="s">
        <v>86</v>
      </c>
      <c r="AW315" s="14" t="s">
        <v>32</v>
      </c>
      <c r="AX315" s="14" t="s">
        <v>76</v>
      </c>
      <c r="AY315" s="259" t="s">
        <v>136</v>
      </c>
    </row>
    <row r="316" s="13" customFormat="1">
      <c r="A316" s="13"/>
      <c r="B316" s="239"/>
      <c r="C316" s="240"/>
      <c r="D316" s="232" t="s">
        <v>150</v>
      </c>
      <c r="E316" s="241" t="s">
        <v>1</v>
      </c>
      <c r="F316" s="242" t="s">
        <v>352</v>
      </c>
      <c r="G316" s="240"/>
      <c r="H316" s="241" t="s">
        <v>1</v>
      </c>
      <c r="I316" s="243"/>
      <c r="J316" s="240"/>
      <c r="K316" s="240"/>
      <c r="L316" s="244"/>
      <c r="M316" s="245"/>
      <c r="N316" s="246"/>
      <c r="O316" s="246"/>
      <c r="P316" s="246"/>
      <c r="Q316" s="246"/>
      <c r="R316" s="246"/>
      <c r="S316" s="246"/>
      <c r="T316" s="247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8" t="s">
        <v>150</v>
      </c>
      <c r="AU316" s="248" t="s">
        <v>86</v>
      </c>
      <c r="AV316" s="13" t="s">
        <v>84</v>
      </c>
      <c r="AW316" s="13" t="s">
        <v>32</v>
      </c>
      <c r="AX316" s="13" t="s">
        <v>76</v>
      </c>
      <c r="AY316" s="248" t="s">
        <v>136</v>
      </c>
    </row>
    <row r="317" s="14" customFormat="1">
      <c r="A317" s="14"/>
      <c r="B317" s="249"/>
      <c r="C317" s="250"/>
      <c r="D317" s="232" t="s">
        <v>150</v>
      </c>
      <c r="E317" s="251" t="s">
        <v>1</v>
      </c>
      <c r="F317" s="252" t="s">
        <v>353</v>
      </c>
      <c r="G317" s="250"/>
      <c r="H317" s="253">
        <v>0.071999999999999995</v>
      </c>
      <c r="I317" s="254"/>
      <c r="J317" s="250"/>
      <c r="K317" s="250"/>
      <c r="L317" s="255"/>
      <c r="M317" s="256"/>
      <c r="N317" s="257"/>
      <c r="O317" s="257"/>
      <c r="P317" s="257"/>
      <c r="Q317" s="257"/>
      <c r="R317" s="257"/>
      <c r="S317" s="257"/>
      <c r="T317" s="258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9" t="s">
        <v>150</v>
      </c>
      <c r="AU317" s="259" t="s">
        <v>86</v>
      </c>
      <c r="AV317" s="14" t="s">
        <v>86</v>
      </c>
      <c r="AW317" s="14" t="s">
        <v>32</v>
      </c>
      <c r="AX317" s="14" t="s">
        <v>76</v>
      </c>
      <c r="AY317" s="259" t="s">
        <v>136</v>
      </c>
    </row>
    <row r="318" s="15" customFormat="1">
      <c r="A318" s="15"/>
      <c r="B318" s="260"/>
      <c r="C318" s="261"/>
      <c r="D318" s="232" t="s">
        <v>150</v>
      </c>
      <c r="E318" s="262" t="s">
        <v>1</v>
      </c>
      <c r="F318" s="263" t="s">
        <v>153</v>
      </c>
      <c r="G318" s="261"/>
      <c r="H318" s="264">
        <v>34.664000000000001</v>
      </c>
      <c r="I318" s="265"/>
      <c r="J318" s="261"/>
      <c r="K318" s="261"/>
      <c r="L318" s="266"/>
      <c r="M318" s="267"/>
      <c r="N318" s="268"/>
      <c r="O318" s="268"/>
      <c r="P318" s="268"/>
      <c r="Q318" s="268"/>
      <c r="R318" s="268"/>
      <c r="S318" s="268"/>
      <c r="T318" s="269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70" t="s">
        <v>150</v>
      </c>
      <c r="AU318" s="270" t="s">
        <v>86</v>
      </c>
      <c r="AV318" s="15" t="s">
        <v>144</v>
      </c>
      <c r="AW318" s="15" t="s">
        <v>32</v>
      </c>
      <c r="AX318" s="15" t="s">
        <v>84</v>
      </c>
      <c r="AY318" s="270" t="s">
        <v>136</v>
      </c>
    </row>
    <row r="319" s="2" customFormat="1" ht="24.15" customHeight="1">
      <c r="A319" s="39"/>
      <c r="B319" s="40"/>
      <c r="C319" s="219" t="s">
        <v>354</v>
      </c>
      <c r="D319" s="219" t="s">
        <v>139</v>
      </c>
      <c r="E319" s="220" t="s">
        <v>355</v>
      </c>
      <c r="F319" s="221" t="s">
        <v>356</v>
      </c>
      <c r="G319" s="222" t="s">
        <v>357</v>
      </c>
      <c r="H319" s="223">
        <v>73.430000000000007</v>
      </c>
      <c r="I319" s="224"/>
      <c r="J319" s="225">
        <f>ROUND(I319*H319,2)</f>
        <v>0</v>
      </c>
      <c r="K319" s="221" t="s">
        <v>143</v>
      </c>
      <c r="L319" s="45"/>
      <c r="M319" s="226" t="s">
        <v>1</v>
      </c>
      <c r="N319" s="227" t="s">
        <v>41</v>
      </c>
      <c r="O319" s="92"/>
      <c r="P319" s="228">
        <f>O319*H319</f>
        <v>0</v>
      </c>
      <c r="Q319" s="228">
        <v>0</v>
      </c>
      <c r="R319" s="228">
        <f>Q319*H319</f>
        <v>0</v>
      </c>
      <c r="S319" s="228">
        <v>0.070000000000000007</v>
      </c>
      <c r="T319" s="229">
        <f>S319*H319</f>
        <v>5.1401000000000012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30" t="s">
        <v>144</v>
      </c>
      <c r="AT319" s="230" t="s">
        <v>139</v>
      </c>
      <c r="AU319" s="230" t="s">
        <v>86</v>
      </c>
      <c r="AY319" s="18" t="s">
        <v>136</v>
      </c>
      <c r="BE319" s="231">
        <f>IF(N319="základní",J319,0)</f>
        <v>0</v>
      </c>
      <c r="BF319" s="231">
        <f>IF(N319="snížená",J319,0)</f>
        <v>0</v>
      </c>
      <c r="BG319" s="231">
        <f>IF(N319="zákl. přenesená",J319,0)</f>
        <v>0</v>
      </c>
      <c r="BH319" s="231">
        <f>IF(N319="sníž. přenesená",J319,0)</f>
        <v>0</v>
      </c>
      <c r="BI319" s="231">
        <f>IF(N319="nulová",J319,0)</f>
        <v>0</v>
      </c>
      <c r="BJ319" s="18" t="s">
        <v>84</v>
      </c>
      <c r="BK319" s="231">
        <f>ROUND(I319*H319,2)</f>
        <v>0</v>
      </c>
      <c r="BL319" s="18" t="s">
        <v>144</v>
      </c>
      <c r="BM319" s="230" t="s">
        <v>358</v>
      </c>
    </row>
    <row r="320" s="2" customFormat="1">
      <c r="A320" s="39"/>
      <c r="B320" s="40"/>
      <c r="C320" s="41"/>
      <c r="D320" s="232" t="s">
        <v>146</v>
      </c>
      <c r="E320" s="41"/>
      <c r="F320" s="233" t="s">
        <v>356</v>
      </c>
      <c r="G320" s="41"/>
      <c r="H320" s="41"/>
      <c r="I320" s="234"/>
      <c r="J320" s="41"/>
      <c r="K320" s="41"/>
      <c r="L320" s="45"/>
      <c r="M320" s="235"/>
      <c r="N320" s="236"/>
      <c r="O320" s="92"/>
      <c r="P320" s="92"/>
      <c r="Q320" s="92"/>
      <c r="R320" s="92"/>
      <c r="S320" s="92"/>
      <c r="T320" s="93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146</v>
      </c>
      <c r="AU320" s="18" t="s">
        <v>86</v>
      </c>
    </row>
    <row r="321" s="2" customFormat="1">
      <c r="A321" s="39"/>
      <c r="B321" s="40"/>
      <c r="C321" s="41"/>
      <c r="D321" s="237" t="s">
        <v>148</v>
      </c>
      <c r="E321" s="41"/>
      <c r="F321" s="238" t="s">
        <v>359</v>
      </c>
      <c r="G321" s="41"/>
      <c r="H321" s="41"/>
      <c r="I321" s="234"/>
      <c r="J321" s="41"/>
      <c r="K321" s="41"/>
      <c r="L321" s="45"/>
      <c r="M321" s="235"/>
      <c r="N321" s="236"/>
      <c r="O321" s="92"/>
      <c r="P321" s="92"/>
      <c r="Q321" s="92"/>
      <c r="R321" s="92"/>
      <c r="S321" s="92"/>
      <c r="T321" s="93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148</v>
      </c>
      <c r="AU321" s="18" t="s">
        <v>86</v>
      </c>
    </row>
    <row r="322" s="13" customFormat="1">
      <c r="A322" s="13"/>
      <c r="B322" s="239"/>
      <c r="C322" s="240"/>
      <c r="D322" s="232" t="s">
        <v>150</v>
      </c>
      <c r="E322" s="241" t="s">
        <v>1</v>
      </c>
      <c r="F322" s="242" t="s">
        <v>360</v>
      </c>
      <c r="G322" s="240"/>
      <c r="H322" s="241" t="s">
        <v>1</v>
      </c>
      <c r="I322" s="243"/>
      <c r="J322" s="240"/>
      <c r="K322" s="240"/>
      <c r="L322" s="244"/>
      <c r="M322" s="245"/>
      <c r="N322" s="246"/>
      <c r="O322" s="246"/>
      <c r="P322" s="246"/>
      <c r="Q322" s="246"/>
      <c r="R322" s="246"/>
      <c r="S322" s="246"/>
      <c r="T322" s="247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8" t="s">
        <v>150</v>
      </c>
      <c r="AU322" s="248" t="s">
        <v>86</v>
      </c>
      <c r="AV322" s="13" t="s">
        <v>84</v>
      </c>
      <c r="AW322" s="13" t="s">
        <v>32</v>
      </c>
      <c r="AX322" s="13" t="s">
        <v>76</v>
      </c>
      <c r="AY322" s="248" t="s">
        <v>136</v>
      </c>
    </row>
    <row r="323" s="14" customFormat="1">
      <c r="A323" s="14"/>
      <c r="B323" s="249"/>
      <c r="C323" s="250"/>
      <c r="D323" s="232" t="s">
        <v>150</v>
      </c>
      <c r="E323" s="251" t="s">
        <v>1</v>
      </c>
      <c r="F323" s="252" t="s">
        <v>361</v>
      </c>
      <c r="G323" s="250"/>
      <c r="H323" s="253">
        <v>68.920000000000002</v>
      </c>
      <c r="I323" s="254"/>
      <c r="J323" s="250"/>
      <c r="K323" s="250"/>
      <c r="L323" s="255"/>
      <c r="M323" s="256"/>
      <c r="N323" s="257"/>
      <c r="O323" s="257"/>
      <c r="P323" s="257"/>
      <c r="Q323" s="257"/>
      <c r="R323" s="257"/>
      <c r="S323" s="257"/>
      <c r="T323" s="258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9" t="s">
        <v>150</v>
      </c>
      <c r="AU323" s="259" t="s">
        <v>86</v>
      </c>
      <c r="AV323" s="14" t="s">
        <v>86</v>
      </c>
      <c r="AW323" s="14" t="s">
        <v>32</v>
      </c>
      <c r="AX323" s="14" t="s">
        <v>76</v>
      </c>
      <c r="AY323" s="259" t="s">
        <v>136</v>
      </c>
    </row>
    <row r="324" s="13" customFormat="1">
      <c r="A324" s="13"/>
      <c r="B324" s="239"/>
      <c r="C324" s="240"/>
      <c r="D324" s="232" t="s">
        <v>150</v>
      </c>
      <c r="E324" s="241" t="s">
        <v>1</v>
      </c>
      <c r="F324" s="242" t="s">
        <v>362</v>
      </c>
      <c r="G324" s="240"/>
      <c r="H324" s="241" t="s">
        <v>1</v>
      </c>
      <c r="I324" s="243"/>
      <c r="J324" s="240"/>
      <c r="K324" s="240"/>
      <c r="L324" s="244"/>
      <c r="M324" s="245"/>
      <c r="N324" s="246"/>
      <c r="O324" s="246"/>
      <c r="P324" s="246"/>
      <c r="Q324" s="246"/>
      <c r="R324" s="246"/>
      <c r="S324" s="246"/>
      <c r="T324" s="247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8" t="s">
        <v>150</v>
      </c>
      <c r="AU324" s="248" t="s">
        <v>86</v>
      </c>
      <c r="AV324" s="13" t="s">
        <v>84</v>
      </c>
      <c r="AW324" s="13" t="s">
        <v>32</v>
      </c>
      <c r="AX324" s="13" t="s">
        <v>76</v>
      </c>
      <c r="AY324" s="248" t="s">
        <v>136</v>
      </c>
    </row>
    <row r="325" s="14" customFormat="1">
      <c r="A325" s="14"/>
      <c r="B325" s="249"/>
      <c r="C325" s="250"/>
      <c r="D325" s="232" t="s">
        <v>150</v>
      </c>
      <c r="E325" s="251" t="s">
        <v>1</v>
      </c>
      <c r="F325" s="252" t="s">
        <v>363</v>
      </c>
      <c r="G325" s="250"/>
      <c r="H325" s="253">
        <v>4.5099999999999998</v>
      </c>
      <c r="I325" s="254"/>
      <c r="J325" s="250"/>
      <c r="K325" s="250"/>
      <c r="L325" s="255"/>
      <c r="M325" s="256"/>
      <c r="N325" s="257"/>
      <c r="O325" s="257"/>
      <c r="P325" s="257"/>
      <c r="Q325" s="257"/>
      <c r="R325" s="257"/>
      <c r="S325" s="257"/>
      <c r="T325" s="258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9" t="s">
        <v>150</v>
      </c>
      <c r="AU325" s="259" t="s">
        <v>86</v>
      </c>
      <c r="AV325" s="14" t="s">
        <v>86</v>
      </c>
      <c r="AW325" s="14" t="s">
        <v>32</v>
      </c>
      <c r="AX325" s="14" t="s">
        <v>76</v>
      </c>
      <c r="AY325" s="259" t="s">
        <v>136</v>
      </c>
    </row>
    <row r="326" s="15" customFormat="1">
      <c r="A326" s="15"/>
      <c r="B326" s="260"/>
      <c r="C326" s="261"/>
      <c r="D326" s="232" t="s">
        <v>150</v>
      </c>
      <c r="E326" s="262" t="s">
        <v>1</v>
      </c>
      <c r="F326" s="263" t="s">
        <v>153</v>
      </c>
      <c r="G326" s="261"/>
      <c r="H326" s="264">
        <v>73.430000000000007</v>
      </c>
      <c r="I326" s="265"/>
      <c r="J326" s="261"/>
      <c r="K326" s="261"/>
      <c r="L326" s="266"/>
      <c r="M326" s="267"/>
      <c r="N326" s="268"/>
      <c r="O326" s="268"/>
      <c r="P326" s="268"/>
      <c r="Q326" s="268"/>
      <c r="R326" s="268"/>
      <c r="S326" s="268"/>
      <c r="T326" s="269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70" t="s">
        <v>150</v>
      </c>
      <c r="AU326" s="270" t="s">
        <v>86</v>
      </c>
      <c r="AV326" s="15" t="s">
        <v>144</v>
      </c>
      <c r="AW326" s="15" t="s">
        <v>32</v>
      </c>
      <c r="AX326" s="15" t="s">
        <v>84</v>
      </c>
      <c r="AY326" s="270" t="s">
        <v>136</v>
      </c>
    </row>
    <row r="327" s="2" customFormat="1" ht="21.75" customHeight="1">
      <c r="A327" s="39"/>
      <c r="B327" s="40"/>
      <c r="C327" s="219" t="s">
        <v>364</v>
      </c>
      <c r="D327" s="219" t="s">
        <v>139</v>
      </c>
      <c r="E327" s="220" t="s">
        <v>365</v>
      </c>
      <c r="F327" s="221" t="s">
        <v>366</v>
      </c>
      <c r="G327" s="222" t="s">
        <v>184</v>
      </c>
      <c r="H327" s="223">
        <v>0.51100000000000001</v>
      </c>
      <c r="I327" s="224"/>
      <c r="J327" s="225">
        <f>ROUND(I327*H327,2)</f>
        <v>0</v>
      </c>
      <c r="K327" s="221" t="s">
        <v>1</v>
      </c>
      <c r="L327" s="45"/>
      <c r="M327" s="226" t="s">
        <v>1</v>
      </c>
      <c r="N327" s="227" t="s">
        <v>41</v>
      </c>
      <c r="O327" s="92"/>
      <c r="P327" s="228">
        <f>O327*H327</f>
        <v>0</v>
      </c>
      <c r="Q327" s="228">
        <v>0</v>
      </c>
      <c r="R327" s="228">
        <f>Q327*H327</f>
        <v>0</v>
      </c>
      <c r="S327" s="228">
        <v>1.2529999999999999</v>
      </c>
      <c r="T327" s="229">
        <f>S327*H327</f>
        <v>0.64028299999999994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30" t="s">
        <v>144</v>
      </c>
      <c r="AT327" s="230" t="s">
        <v>139</v>
      </c>
      <c r="AU327" s="230" t="s">
        <v>86</v>
      </c>
      <c r="AY327" s="18" t="s">
        <v>136</v>
      </c>
      <c r="BE327" s="231">
        <f>IF(N327="základní",J327,0)</f>
        <v>0</v>
      </c>
      <c r="BF327" s="231">
        <f>IF(N327="snížená",J327,0)</f>
        <v>0</v>
      </c>
      <c r="BG327" s="231">
        <f>IF(N327="zákl. přenesená",J327,0)</f>
        <v>0</v>
      </c>
      <c r="BH327" s="231">
        <f>IF(N327="sníž. přenesená",J327,0)</f>
        <v>0</v>
      </c>
      <c r="BI327" s="231">
        <f>IF(N327="nulová",J327,0)</f>
        <v>0</v>
      </c>
      <c r="BJ327" s="18" t="s">
        <v>84</v>
      </c>
      <c r="BK327" s="231">
        <f>ROUND(I327*H327,2)</f>
        <v>0</v>
      </c>
      <c r="BL327" s="18" t="s">
        <v>144</v>
      </c>
      <c r="BM327" s="230" t="s">
        <v>367</v>
      </c>
    </row>
    <row r="328" s="2" customFormat="1">
      <c r="A328" s="39"/>
      <c r="B328" s="40"/>
      <c r="C328" s="41"/>
      <c r="D328" s="232" t="s">
        <v>146</v>
      </c>
      <c r="E328" s="41"/>
      <c r="F328" s="233" t="s">
        <v>366</v>
      </c>
      <c r="G328" s="41"/>
      <c r="H328" s="41"/>
      <c r="I328" s="234"/>
      <c r="J328" s="41"/>
      <c r="K328" s="41"/>
      <c r="L328" s="45"/>
      <c r="M328" s="235"/>
      <c r="N328" s="236"/>
      <c r="O328" s="92"/>
      <c r="P328" s="92"/>
      <c r="Q328" s="92"/>
      <c r="R328" s="92"/>
      <c r="S328" s="92"/>
      <c r="T328" s="93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146</v>
      </c>
      <c r="AU328" s="18" t="s">
        <v>86</v>
      </c>
    </row>
    <row r="329" s="13" customFormat="1">
      <c r="A329" s="13"/>
      <c r="B329" s="239"/>
      <c r="C329" s="240"/>
      <c r="D329" s="232" t="s">
        <v>150</v>
      </c>
      <c r="E329" s="241" t="s">
        <v>1</v>
      </c>
      <c r="F329" s="242" t="s">
        <v>368</v>
      </c>
      <c r="G329" s="240"/>
      <c r="H329" s="241" t="s">
        <v>1</v>
      </c>
      <c r="I329" s="243"/>
      <c r="J329" s="240"/>
      <c r="K329" s="240"/>
      <c r="L329" s="244"/>
      <c r="M329" s="245"/>
      <c r="N329" s="246"/>
      <c r="O329" s="246"/>
      <c r="P329" s="246"/>
      <c r="Q329" s="246"/>
      <c r="R329" s="246"/>
      <c r="S329" s="246"/>
      <c r="T329" s="247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8" t="s">
        <v>150</v>
      </c>
      <c r="AU329" s="248" t="s">
        <v>86</v>
      </c>
      <c r="AV329" s="13" t="s">
        <v>84</v>
      </c>
      <c r="AW329" s="13" t="s">
        <v>32</v>
      </c>
      <c r="AX329" s="13" t="s">
        <v>76</v>
      </c>
      <c r="AY329" s="248" t="s">
        <v>136</v>
      </c>
    </row>
    <row r="330" s="14" customFormat="1">
      <c r="A330" s="14"/>
      <c r="B330" s="249"/>
      <c r="C330" s="250"/>
      <c r="D330" s="232" t="s">
        <v>150</v>
      </c>
      <c r="E330" s="251" t="s">
        <v>1</v>
      </c>
      <c r="F330" s="252" t="s">
        <v>369</v>
      </c>
      <c r="G330" s="250"/>
      <c r="H330" s="253">
        <v>0.17399999999999999</v>
      </c>
      <c r="I330" s="254"/>
      <c r="J330" s="250"/>
      <c r="K330" s="250"/>
      <c r="L330" s="255"/>
      <c r="M330" s="256"/>
      <c r="N330" s="257"/>
      <c r="O330" s="257"/>
      <c r="P330" s="257"/>
      <c r="Q330" s="257"/>
      <c r="R330" s="257"/>
      <c r="S330" s="257"/>
      <c r="T330" s="258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9" t="s">
        <v>150</v>
      </c>
      <c r="AU330" s="259" t="s">
        <v>86</v>
      </c>
      <c r="AV330" s="14" t="s">
        <v>86</v>
      </c>
      <c r="AW330" s="14" t="s">
        <v>32</v>
      </c>
      <c r="AX330" s="14" t="s">
        <v>76</v>
      </c>
      <c r="AY330" s="259" t="s">
        <v>136</v>
      </c>
    </row>
    <row r="331" s="13" customFormat="1">
      <c r="A331" s="13"/>
      <c r="B331" s="239"/>
      <c r="C331" s="240"/>
      <c r="D331" s="232" t="s">
        <v>150</v>
      </c>
      <c r="E331" s="241" t="s">
        <v>1</v>
      </c>
      <c r="F331" s="242" t="s">
        <v>370</v>
      </c>
      <c r="G331" s="240"/>
      <c r="H331" s="241" t="s">
        <v>1</v>
      </c>
      <c r="I331" s="243"/>
      <c r="J331" s="240"/>
      <c r="K331" s="240"/>
      <c r="L331" s="244"/>
      <c r="M331" s="245"/>
      <c r="N331" s="246"/>
      <c r="O331" s="246"/>
      <c r="P331" s="246"/>
      <c r="Q331" s="246"/>
      <c r="R331" s="246"/>
      <c r="S331" s="246"/>
      <c r="T331" s="247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8" t="s">
        <v>150</v>
      </c>
      <c r="AU331" s="248" t="s">
        <v>86</v>
      </c>
      <c r="AV331" s="13" t="s">
        <v>84</v>
      </c>
      <c r="AW331" s="13" t="s">
        <v>32</v>
      </c>
      <c r="AX331" s="13" t="s">
        <v>76</v>
      </c>
      <c r="AY331" s="248" t="s">
        <v>136</v>
      </c>
    </row>
    <row r="332" s="14" customFormat="1">
      <c r="A332" s="14"/>
      <c r="B332" s="249"/>
      <c r="C332" s="250"/>
      <c r="D332" s="232" t="s">
        <v>150</v>
      </c>
      <c r="E332" s="251" t="s">
        <v>1</v>
      </c>
      <c r="F332" s="252" t="s">
        <v>371</v>
      </c>
      <c r="G332" s="250"/>
      <c r="H332" s="253">
        <v>0.25800000000000001</v>
      </c>
      <c r="I332" s="254"/>
      <c r="J332" s="250"/>
      <c r="K332" s="250"/>
      <c r="L332" s="255"/>
      <c r="M332" s="256"/>
      <c r="N332" s="257"/>
      <c r="O332" s="257"/>
      <c r="P332" s="257"/>
      <c r="Q332" s="257"/>
      <c r="R332" s="257"/>
      <c r="S332" s="257"/>
      <c r="T332" s="258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9" t="s">
        <v>150</v>
      </c>
      <c r="AU332" s="259" t="s">
        <v>86</v>
      </c>
      <c r="AV332" s="14" t="s">
        <v>86</v>
      </c>
      <c r="AW332" s="14" t="s">
        <v>32</v>
      </c>
      <c r="AX332" s="14" t="s">
        <v>76</v>
      </c>
      <c r="AY332" s="259" t="s">
        <v>136</v>
      </c>
    </row>
    <row r="333" s="13" customFormat="1">
      <c r="A333" s="13"/>
      <c r="B333" s="239"/>
      <c r="C333" s="240"/>
      <c r="D333" s="232" t="s">
        <v>150</v>
      </c>
      <c r="E333" s="241" t="s">
        <v>1</v>
      </c>
      <c r="F333" s="242" t="s">
        <v>372</v>
      </c>
      <c r="G333" s="240"/>
      <c r="H333" s="241" t="s">
        <v>1</v>
      </c>
      <c r="I333" s="243"/>
      <c r="J333" s="240"/>
      <c r="K333" s="240"/>
      <c r="L333" s="244"/>
      <c r="M333" s="245"/>
      <c r="N333" s="246"/>
      <c r="O333" s="246"/>
      <c r="P333" s="246"/>
      <c r="Q333" s="246"/>
      <c r="R333" s="246"/>
      <c r="S333" s="246"/>
      <c r="T333" s="247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8" t="s">
        <v>150</v>
      </c>
      <c r="AU333" s="248" t="s">
        <v>86</v>
      </c>
      <c r="AV333" s="13" t="s">
        <v>84</v>
      </c>
      <c r="AW333" s="13" t="s">
        <v>32</v>
      </c>
      <c r="AX333" s="13" t="s">
        <v>76</v>
      </c>
      <c r="AY333" s="248" t="s">
        <v>136</v>
      </c>
    </row>
    <row r="334" s="14" customFormat="1">
      <c r="A334" s="14"/>
      <c r="B334" s="249"/>
      <c r="C334" s="250"/>
      <c r="D334" s="232" t="s">
        <v>150</v>
      </c>
      <c r="E334" s="251" t="s">
        <v>1</v>
      </c>
      <c r="F334" s="252" t="s">
        <v>373</v>
      </c>
      <c r="G334" s="250"/>
      <c r="H334" s="253">
        <v>0.079000000000000001</v>
      </c>
      <c r="I334" s="254"/>
      <c r="J334" s="250"/>
      <c r="K334" s="250"/>
      <c r="L334" s="255"/>
      <c r="M334" s="256"/>
      <c r="N334" s="257"/>
      <c r="O334" s="257"/>
      <c r="P334" s="257"/>
      <c r="Q334" s="257"/>
      <c r="R334" s="257"/>
      <c r="S334" s="257"/>
      <c r="T334" s="258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9" t="s">
        <v>150</v>
      </c>
      <c r="AU334" s="259" t="s">
        <v>86</v>
      </c>
      <c r="AV334" s="14" t="s">
        <v>86</v>
      </c>
      <c r="AW334" s="14" t="s">
        <v>32</v>
      </c>
      <c r="AX334" s="14" t="s">
        <v>76</v>
      </c>
      <c r="AY334" s="259" t="s">
        <v>136</v>
      </c>
    </row>
    <row r="335" s="15" customFormat="1">
      <c r="A335" s="15"/>
      <c r="B335" s="260"/>
      <c r="C335" s="261"/>
      <c r="D335" s="232" t="s">
        <v>150</v>
      </c>
      <c r="E335" s="262" t="s">
        <v>1</v>
      </c>
      <c r="F335" s="263" t="s">
        <v>153</v>
      </c>
      <c r="G335" s="261"/>
      <c r="H335" s="264">
        <v>0.51100000000000001</v>
      </c>
      <c r="I335" s="265"/>
      <c r="J335" s="261"/>
      <c r="K335" s="261"/>
      <c r="L335" s="266"/>
      <c r="M335" s="267"/>
      <c r="N335" s="268"/>
      <c r="O335" s="268"/>
      <c r="P335" s="268"/>
      <c r="Q335" s="268"/>
      <c r="R335" s="268"/>
      <c r="S335" s="268"/>
      <c r="T335" s="269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70" t="s">
        <v>150</v>
      </c>
      <c r="AU335" s="270" t="s">
        <v>86</v>
      </c>
      <c r="AV335" s="15" t="s">
        <v>144</v>
      </c>
      <c r="AW335" s="15" t="s">
        <v>32</v>
      </c>
      <c r="AX335" s="15" t="s">
        <v>84</v>
      </c>
      <c r="AY335" s="270" t="s">
        <v>136</v>
      </c>
    </row>
    <row r="336" s="2" customFormat="1" ht="37.8" customHeight="1">
      <c r="A336" s="39"/>
      <c r="B336" s="40"/>
      <c r="C336" s="219" t="s">
        <v>374</v>
      </c>
      <c r="D336" s="219" t="s">
        <v>139</v>
      </c>
      <c r="E336" s="220" t="s">
        <v>375</v>
      </c>
      <c r="F336" s="221" t="s">
        <v>376</v>
      </c>
      <c r="G336" s="222" t="s">
        <v>163</v>
      </c>
      <c r="H336" s="223">
        <v>21.521000000000001</v>
      </c>
      <c r="I336" s="224"/>
      <c r="J336" s="225">
        <f>ROUND(I336*H336,2)</f>
        <v>0</v>
      </c>
      <c r="K336" s="221" t="s">
        <v>143</v>
      </c>
      <c r="L336" s="45"/>
      <c r="M336" s="226" t="s">
        <v>1</v>
      </c>
      <c r="N336" s="227" t="s">
        <v>41</v>
      </c>
      <c r="O336" s="92"/>
      <c r="P336" s="228">
        <f>O336*H336</f>
        <v>0</v>
      </c>
      <c r="Q336" s="228">
        <v>0</v>
      </c>
      <c r="R336" s="228">
        <f>Q336*H336</f>
        <v>0</v>
      </c>
      <c r="S336" s="228">
        <v>2.2000000000000002</v>
      </c>
      <c r="T336" s="229">
        <f>S336*H336</f>
        <v>47.346200000000003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30" t="s">
        <v>144</v>
      </c>
      <c r="AT336" s="230" t="s">
        <v>139</v>
      </c>
      <c r="AU336" s="230" t="s">
        <v>86</v>
      </c>
      <c r="AY336" s="18" t="s">
        <v>136</v>
      </c>
      <c r="BE336" s="231">
        <f>IF(N336="základní",J336,0)</f>
        <v>0</v>
      </c>
      <c r="BF336" s="231">
        <f>IF(N336="snížená",J336,0)</f>
        <v>0</v>
      </c>
      <c r="BG336" s="231">
        <f>IF(N336="zákl. přenesená",J336,0)</f>
        <v>0</v>
      </c>
      <c r="BH336" s="231">
        <f>IF(N336="sníž. přenesená",J336,0)</f>
        <v>0</v>
      </c>
      <c r="BI336" s="231">
        <f>IF(N336="nulová",J336,0)</f>
        <v>0</v>
      </c>
      <c r="BJ336" s="18" t="s">
        <v>84</v>
      </c>
      <c r="BK336" s="231">
        <f>ROUND(I336*H336,2)</f>
        <v>0</v>
      </c>
      <c r="BL336" s="18" t="s">
        <v>144</v>
      </c>
      <c r="BM336" s="230" t="s">
        <v>377</v>
      </c>
    </row>
    <row r="337" s="2" customFormat="1">
      <c r="A337" s="39"/>
      <c r="B337" s="40"/>
      <c r="C337" s="41"/>
      <c r="D337" s="232" t="s">
        <v>146</v>
      </c>
      <c r="E337" s="41"/>
      <c r="F337" s="233" t="s">
        <v>378</v>
      </c>
      <c r="G337" s="41"/>
      <c r="H337" s="41"/>
      <c r="I337" s="234"/>
      <c r="J337" s="41"/>
      <c r="K337" s="41"/>
      <c r="L337" s="45"/>
      <c r="M337" s="235"/>
      <c r="N337" s="236"/>
      <c r="O337" s="92"/>
      <c r="P337" s="92"/>
      <c r="Q337" s="92"/>
      <c r="R337" s="92"/>
      <c r="S337" s="92"/>
      <c r="T337" s="93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T337" s="18" t="s">
        <v>146</v>
      </c>
      <c r="AU337" s="18" t="s">
        <v>86</v>
      </c>
    </row>
    <row r="338" s="2" customFormat="1">
      <c r="A338" s="39"/>
      <c r="B338" s="40"/>
      <c r="C338" s="41"/>
      <c r="D338" s="237" t="s">
        <v>148</v>
      </c>
      <c r="E338" s="41"/>
      <c r="F338" s="238" t="s">
        <v>379</v>
      </c>
      <c r="G338" s="41"/>
      <c r="H338" s="41"/>
      <c r="I338" s="234"/>
      <c r="J338" s="41"/>
      <c r="K338" s="41"/>
      <c r="L338" s="45"/>
      <c r="M338" s="235"/>
      <c r="N338" s="236"/>
      <c r="O338" s="92"/>
      <c r="P338" s="92"/>
      <c r="Q338" s="92"/>
      <c r="R338" s="92"/>
      <c r="S338" s="92"/>
      <c r="T338" s="93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148</v>
      </c>
      <c r="AU338" s="18" t="s">
        <v>86</v>
      </c>
    </row>
    <row r="339" s="13" customFormat="1">
      <c r="A339" s="13"/>
      <c r="B339" s="239"/>
      <c r="C339" s="240"/>
      <c r="D339" s="232" t="s">
        <v>150</v>
      </c>
      <c r="E339" s="241" t="s">
        <v>1</v>
      </c>
      <c r="F339" s="242" t="s">
        <v>342</v>
      </c>
      <c r="G339" s="240"/>
      <c r="H339" s="241" t="s">
        <v>1</v>
      </c>
      <c r="I339" s="243"/>
      <c r="J339" s="240"/>
      <c r="K339" s="240"/>
      <c r="L339" s="244"/>
      <c r="M339" s="245"/>
      <c r="N339" s="246"/>
      <c r="O339" s="246"/>
      <c r="P339" s="246"/>
      <c r="Q339" s="246"/>
      <c r="R339" s="246"/>
      <c r="S339" s="246"/>
      <c r="T339" s="247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8" t="s">
        <v>150</v>
      </c>
      <c r="AU339" s="248" t="s">
        <v>86</v>
      </c>
      <c r="AV339" s="13" t="s">
        <v>84</v>
      </c>
      <c r="AW339" s="13" t="s">
        <v>32</v>
      </c>
      <c r="AX339" s="13" t="s">
        <v>76</v>
      </c>
      <c r="AY339" s="248" t="s">
        <v>136</v>
      </c>
    </row>
    <row r="340" s="14" customFormat="1">
      <c r="A340" s="14"/>
      <c r="B340" s="249"/>
      <c r="C340" s="250"/>
      <c r="D340" s="232" t="s">
        <v>150</v>
      </c>
      <c r="E340" s="251" t="s">
        <v>1</v>
      </c>
      <c r="F340" s="252" t="s">
        <v>380</v>
      </c>
      <c r="G340" s="250"/>
      <c r="H340" s="253">
        <v>0.248</v>
      </c>
      <c r="I340" s="254"/>
      <c r="J340" s="250"/>
      <c r="K340" s="250"/>
      <c r="L340" s="255"/>
      <c r="M340" s="256"/>
      <c r="N340" s="257"/>
      <c r="O340" s="257"/>
      <c r="P340" s="257"/>
      <c r="Q340" s="257"/>
      <c r="R340" s="257"/>
      <c r="S340" s="257"/>
      <c r="T340" s="258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9" t="s">
        <v>150</v>
      </c>
      <c r="AU340" s="259" t="s">
        <v>86</v>
      </c>
      <c r="AV340" s="14" t="s">
        <v>86</v>
      </c>
      <c r="AW340" s="14" t="s">
        <v>32</v>
      </c>
      <c r="AX340" s="14" t="s">
        <v>76</v>
      </c>
      <c r="AY340" s="259" t="s">
        <v>136</v>
      </c>
    </row>
    <row r="341" s="13" customFormat="1">
      <c r="A341" s="13"/>
      <c r="B341" s="239"/>
      <c r="C341" s="240"/>
      <c r="D341" s="232" t="s">
        <v>150</v>
      </c>
      <c r="E341" s="241" t="s">
        <v>1</v>
      </c>
      <c r="F341" s="242" t="s">
        <v>344</v>
      </c>
      <c r="G341" s="240"/>
      <c r="H341" s="241" t="s">
        <v>1</v>
      </c>
      <c r="I341" s="243"/>
      <c r="J341" s="240"/>
      <c r="K341" s="240"/>
      <c r="L341" s="244"/>
      <c r="M341" s="245"/>
      <c r="N341" s="246"/>
      <c r="O341" s="246"/>
      <c r="P341" s="246"/>
      <c r="Q341" s="246"/>
      <c r="R341" s="246"/>
      <c r="S341" s="246"/>
      <c r="T341" s="247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8" t="s">
        <v>150</v>
      </c>
      <c r="AU341" s="248" t="s">
        <v>86</v>
      </c>
      <c r="AV341" s="13" t="s">
        <v>84</v>
      </c>
      <c r="AW341" s="13" t="s">
        <v>32</v>
      </c>
      <c r="AX341" s="13" t="s">
        <v>76</v>
      </c>
      <c r="AY341" s="248" t="s">
        <v>136</v>
      </c>
    </row>
    <row r="342" s="14" customFormat="1">
      <c r="A342" s="14"/>
      <c r="B342" s="249"/>
      <c r="C342" s="250"/>
      <c r="D342" s="232" t="s">
        <v>150</v>
      </c>
      <c r="E342" s="251" t="s">
        <v>1</v>
      </c>
      <c r="F342" s="252" t="s">
        <v>381</v>
      </c>
      <c r="G342" s="250"/>
      <c r="H342" s="253">
        <v>0.80300000000000005</v>
      </c>
      <c r="I342" s="254"/>
      <c r="J342" s="250"/>
      <c r="K342" s="250"/>
      <c r="L342" s="255"/>
      <c r="M342" s="256"/>
      <c r="N342" s="257"/>
      <c r="O342" s="257"/>
      <c r="P342" s="257"/>
      <c r="Q342" s="257"/>
      <c r="R342" s="257"/>
      <c r="S342" s="257"/>
      <c r="T342" s="258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9" t="s">
        <v>150</v>
      </c>
      <c r="AU342" s="259" t="s">
        <v>86</v>
      </c>
      <c r="AV342" s="14" t="s">
        <v>86</v>
      </c>
      <c r="AW342" s="14" t="s">
        <v>32</v>
      </c>
      <c r="AX342" s="14" t="s">
        <v>76</v>
      </c>
      <c r="AY342" s="259" t="s">
        <v>136</v>
      </c>
    </row>
    <row r="343" s="13" customFormat="1">
      <c r="A343" s="13"/>
      <c r="B343" s="239"/>
      <c r="C343" s="240"/>
      <c r="D343" s="232" t="s">
        <v>150</v>
      </c>
      <c r="E343" s="241" t="s">
        <v>1</v>
      </c>
      <c r="F343" s="242" t="s">
        <v>346</v>
      </c>
      <c r="G343" s="240"/>
      <c r="H343" s="241" t="s">
        <v>1</v>
      </c>
      <c r="I343" s="243"/>
      <c r="J343" s="240"/>
      <c r="K343" s="240"/>
      <c r="L343" s="244"/>
      <c r="M343" s="245"/>
      <c r="N343" s="246"/>
      <c r="O343" s="246"/>
      <c r="P343" s="246"/>
      <c r="Q343" s="246"/>
      <c r="R343" s="246"/>
      <c r="S343" s="246"/>
      <c r="T343" s="247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8" t="s">
        <v>150</v>
      </c>
      <c r="AU343" s="248" t="s">
        <v>86</v>
      </c>
      <c r="AV343" s="13" t="s">
        <v>84</v>
      </c>
      <c r="AW343" s="13" t="s">
        <v>32</v>
      </c>
      <c r="AX343" s="13" t="s">
        <v>76</v>
      </c>
      <c r="AY343" s="248" t="s">
        <v>136</v>
      </c>
    </row>
    <row r="344" s="14" customFormat="1">
      <c r="A344" s="14"/>
      <c r="B344" s="249"/>
      <c r="C344" s="250"/>
      <c r="D344" s="232" t="s">
        <v>150</v>
      </c>
      <c r="E344" s="251" t="s">
        <v>1</v>
      </c>
      <c r="F344" s="252" t="s">
        <v>382</v>
      </c>
      <c r="G344" s="250"/>
      <c r="H344" s="253">
        <v>0.40500000000000003</v>
      </c>
      <c r="I344" s="254"/>
      <c r="J344" s="250"/>
      <c r="K344" s="250"/>
      <c r="L344" s="255"/>
      <c r="M344" s="256"/>
      <c r="N344" s="257"/>
      <c r="O344" s="257"/>
      <c r="P344" s="257"/>
      <c r="Q344" s="257"/>
      <c r="R344" s="257"/>
      <c r="S344" s="257"/>
      <c r="T344" s="258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9" t="s">
        <v>150</v>
      </c>
      <c r="AU344" s="259" t="s">
        <v>86</v>
      </c>
      <c r="AV344" s="14" t="s">
        <v>86</v>
      </c>
      <c r="AW344" s="14" t="s">
        <v>32</v>
      </c>
      <c r="AX344" s="14" t="s">
        <v>76</v>
      </c>
      <c r="AY344" s="259" t="s">
        <v>136</v>
      </c>
    </row>
    <row r="345" s="13" customFormat="1">
      <c r="A345" s="13"/>
      <c r="B345" s="239"/>
      <c r="C345" s="240"/>
      <c r="D345" s="232" t="s">
        <v>150</v>
      </c>
      <c r="E345" s="241" t="s">
        <v>1</v>
      </c>
      <c r="F345" s="242" t="s">
        <v>348</v>
      </c>
      <c r="G345" s="240"/>
      <c r="H345" s="241" t="s">
        <v>1</v>
      </c>
      <c r="I345" s="243"/>
      <c r="J345" s="240"/>
      <c r="K345" s="240"/>
      <c r="L345" s="244"/>
      <c r="M345" s="245"/>
      <c r="N345" s="246"/>
      <c r="O345" s="246"/>
      <c r="P345" s="246"/>
      <c r="Q345" s="246"/>
      <c r="R345" s="246"/>
      <c r="S345" s="246"/>
      <c r="T345" s="247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8" t="s">
        <v>150</v>
      </c>
      <c r="AU345" s="248" t="s">
        <v>86</v>
      </c>
      <c r="AV345" s="13" t="s">
        <v>84</v>
      </c>
      <c r="AW345" s="13" t="s">
        <v>32</v>
      </c>
      <c r="AX345" s="13" t="s">
        <v>76</v>
      </c>
      <c r="AY345" s="248" t="s">
        <v>136</v>
      </c>
    </row>
    <row r="346" s="14" customFormat="1">
      <c r="A346" s="14"/>
      <c r="B346" s="249"/>
      <c r="C346" s="250"/>
      <c r="D346" s="232" t="s">
        <v>150</v>
      </c>
      <c r="E346" s="251" t="s">
        <v>1</v>
      </c>
      <c r="F346" s="252" t="s">
        <v>383</v>
      </c>
      <c r="G346" s="250"/>
      <c r="H346" s="253">
        <v>19.689</v>
      </c>
      <c r="I346" s="254"/>
      <c r="J346" s="250"/>
      <c r="K346" s="250"/>
      <c r="L346" s="255"/>
      <c r="M346" s="256"/>
      <c r="N346" s="257"/>
      <c r="O346" s="257"/>
      <c r="P346" s="257"/>
      <c r="Q346" s="257"/>
      <c r="R346" s="257"/>
      <c r="S346" s="257"/>
      <c r="T346" s="258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9" t="s">
        <v>150</v>
      </c>
      <c r="AU346" s="259" t="s">
        <v>86</v>
      </c>
      <c r="AV346" s="14" t="s">
        <v>86</v>
      </c>
      <c r="AW346" s="14" t="s">
        <v>32</v>
      </c>
      <c r="AX346" s="14" t="s">
        <v>76</v>
      </c>
      <c r="AY346" s="259" t="s">
        <v>136</v>
      </c>
    </row>
    <row r="347" s="13" customFormat="1">
      <c r="A347" s="13"/>
      <c r="B347" s="239"/>
      <c r="C347" s="240"/>
      <c r="D347" s="232" t="s">
        <v>150</v>
      </c>
      <c r="E347" s="241" t="s">
        <v>1</v>
      </c>
      <c r="F347" s="242" t="s">
        <v>350</v>
      </c>
      <c r="G347" s="240"/>
      <c r="H347" s="241" t="s">
        <v>1</v>
      </c>
      <c r="I347" s="243"/>
      <c r="J347" s="240"/>
      <c r="K347" s="240"/>
      <c r="L347" s="244"/>
      <c r="M347" s="245"/>
      <c r="N347" s="246"/>
      <c r="O347" s="246"/>
      <c r="P347" s="246"/>
      <c r="Q347" s="246"/>
      <c r="R347" s="246"/>
      <c r="S347" s="246"/>
      <c r="T347" s="247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8" t="s">
        <v>150</v>
      </c>
      <c r="AU347" s="248" t="s">
        <v>86</v>
      </c>
      <c r="AV347" s="13" t="s">
        <v>84</v>
      </c>
      <c r="AW347" s="13" t="s">
        <v>32</v>
      </c>
      <c r="AX347" s="13" t="s">
        <v>76</v>
      </c>
      <c r="AY347" s="248" t="s">
        <v>136</v>
      </c>
    </row>
    <row r="348" s="14" customFormat="1">
      <c r="A348" s="14"/>
      <c r="B348" s="249"/>
      <c r="C348" s="250"/>
      <c r="D348" s="232" t="s">
        <v>150</v>
      </c>
      <c r="E348" s="251" t="s">
        <v>1</v>
      </c>
      <c r="F348" s="252" t="s">
        <v>384</v>
      </c>
      <c r="G348" s="250"/>
      <c r="H348" s="253">
        <v>0.376</v>
      </c>
      <c r="I348" s="254"/>
      <c r="J348" s="250"/>
      <c r="K348" s="250"/>
      <c r="L348" s="255"/>
      <c r="M348" s="256"/>
      <c r="N348" s="257"/>
      <c r="O348" s="257"/>
      <c r="P348" s="257"/>
      <c r="Q348" s="257"/>
      <c r="R348" s="257"/>
      <c r="S348" s="257"/>
      <c r="T348" s="258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9" t="s">
        <v>150</v>
      </c>
      <c r="AU348" s="259" t="s">
        <v>86</v>
      </c>
      <c r="AV348" s="14" t="s">
        <v>86</v>
      </c>
      <c r="AW348" s="14" t="s">
        <v>32</v>
      </c>
      <c r="AX348" s="14" t="s">
        <v>76</v>
      </c>
      <c r="AY348" s="259" t="s">
        <v>136</v>
      </c>
    </row>
    <row r="349" s="15" customFormat="1">
      <c r="A349" s="15"/>
      <c r="B349" s="260"/>
      <c r="C349" s="261"/>
      <c r="D349" s="232" t="s">
        <v>150</v>
      </c>
      <c r="E349" s="262" t="s">
        <v>1</v>
      </c>
      <c r="F349" s="263" t="s">
        <v>153</v>
      </c>
      <c r="G349" s="261"/>
      <c r="H349" s="264">
        <v>21.521000000000001</v>
      </c>
      <c r="I349" s="265"/>
      <c r="J349" s="261"/>
      <c r="K349" s="261"/>
      <c r="L349" s="266"/>
      <c r="M349" s="267"/>
      <c r="N349" s="268"/>
      <c r="O349" s="268"/>
      <c r="P349" s="268"/>
      <c r="Q349" s="268"/>
      <c r="R349" s="268"/>
      <c r="S349" s="268"/>
      <c r="T349" s="269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270" t="s">
        <v>150</v>
      </c>
      <c r="AU349" s="270" t="s">
        <v>86</v>
      </c>
      <c r="AV349" s="15" t="s">
        <v>144</v>
      </c>
      <c r="AW349" s="15" t="s">
        <v>32</v>
      </c>
      <c r="AX349" s="15" t="s">
        <v>84</v>
      </c>
      <c r="AY349" s="270" t="s">
        <v>136</v>
      </c>
    </row>
    <row r="350" s="2" customFormat="1" ht="21.75" customHeight="1">
      <c r="A350" s="39"/>
      <c r="B350" s="40"/>
      <c r="C350" s="219" t="s">
        <v>385</v>
      </c>
      <c r="D350" s="219" t="s">
        <v>139</v>
      </c>
      <c r="E350" s="220" t="s">
        <v>386</v>
      </c>
      <c r="F350" s="221" t="s">
        <v>387</v>
      </c>
      <c r="G350" s="222" t="s">
        <v>142</v>
      </c>
      <c r="H350" s="223">
        <v>80.376000000000005</v>
      </c>
      <c r="I350" s="224"/>
      <c r="J350" s="225">
        <f>ROUND(I350*H350,2)</f>
        <v>0</v>
      </c>
      <c r="K350" s="221" t="s">
        <v>143</v>
      </c>
      <c r="L350" s="45"/>
      <c r="M350" s="226" t="s">
        <v>1</v>
      </c>
      <c r="N350" s="227" t="s">
        <v>41</v>
      </c>
      <c r="O350" s="92"/>
      <c r="P350" s="228">
        <f>O350*H350</f>
        <v>0</v>
      </c>
      <c r="Q350" s="228">
        <v>0</v>
      </c>
      <c r="R350" s="228">
        <f>Q350*H350</f>
        <v>0</v>
      </c>
      <c r="S350" s="228">
        <v>0.075999999999999998</v>
      </c>
      <c r="T350" s="229">
        <f>S350*H350</f>
        <v>6.1085760000000002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30" t="s">
        <v>144</v>
      </c>
      <c r="AT350" s="230" t="s">
        <v>139</v>
      </c>
      <c r="AU350" s="230" t="s">
        <v>86</v>
      </c>
      <c r="AY350" s="18" t="s">
        <v>136</v>
      </c>
      <c r="BE350" s="231">
        <f>IF(N350="základní",J350,0)</f>
        <v>0</v>
      </c>
      <c r="BF350" s="231">
        <f>IF(N350="snížená",J350,0)</f>
        <v>0</v>
      </c>
      <c r="BG350" s="231">
        <f>IF(N350="zákl. přenesená",J350,0)</f>
        <v>0</v>
      </c>
      <c r="BH350" s="231">
        <f>IF(N350="sníž. přenesená",J350,0)</f>
        <v>0</v>
      </c>
      <c r="BI350" s="231">
        <f>IF(N350="nulová",J350,0)</f>
        <v>0</v>
      </c>
      <c r="BJ350" s="18" t="s">
        <v>84</v>
      </c>
      <c r="BK350" s="231">
        <f>ROUND(I350*H350,2)</f>
        <v>0</v>
      </c>
      <c r="BL350" s="18" t="s">
        <v>144</v>
      </c>
      <c r="BM350" s="230" t="s">
        <v>388</v>
      </c>
    </row>
    <row r="351" s="2" customFormat="1">
      <c r="A351" s="39"/>
      <c r="B351" s="40"/>
      <c r="C351" s="41"/>
      <c r="D351" s="232" t="s">
        <v>146</v>
      </c>
      <c r="E351" s="41"/>
      <c r="F351" s="233" t="s">
        <v>389</v>
      </c>
      <c r="G351" s="41"/>
      <c r="H351" s="41"/>
      <c r="I351" s="234"/>
      <c r="J351" s="41"/>
      <c r="K351" s="41"/>
      <c r="L351" s="45"/>
      <c r="M351" s="235"/>
      <c r="N351" s="236"/>
      <c r="O351" s="92"/>
      <c r="P351" s="92"/>
      <c r="Q351" s="92"/>
      <c r="R351" s="92"/>
      <c r="S351" s="92"/>
      <c r="T351" s="93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146</v>
      </c>
      <c r="AU351" s="18" t="s">
        <v>86</v>
      </c>
    </row>
    <row r="352" s="2" customFormat="1">
      <c r="A352" s="39"/>
      <c r="B352" s="40"/>
      <c r="C352" s="41"/>
      <c r="D352" s="237" t="s">
        <v>148</v>
      </c>
      <c r="E352" s="41"/>
      <c r="F352" s="238" t="s">
        <v>390</v>
      </c>
      <c r="G352" s="41"/>
      <c r="H352" s="41"/>
      <c r="I352" s="234"/>
      <c r="J352" s="41"/>
      <c r="K352" s="41"/>
      <c r="L352" s="45"/>
      <c r="M352" s="235"/>
      <c r="N352" s="236"/>
      <c r="O352" s="92"/>
      <c r="P352" s="92"/>
      <c r="Q352" s="92"/>
      <c r="R352" s="92"/>
      <c r="S352" s="92"/>
      <c r="T352" s="93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T352" s="18" t="s">
        <v>148</v>
      </c>
      <c r="AU352" s="18" t="s">
        <v>86</v>
      </c>
    </row>
    <row r="353" s="13" customFormat="1">
      <c r="A353" s="13"/>
      <c r="B353" s="239"/>
      <c r="C353" s="240"/>
      <c r="D353" s="232" t="s">
        <v>150</v>
      </c>
      <c r="E353" s="241" t="s">
        <v>1</v>
      </c>
      <c r="F353" s="242" t="s">
        <v>391</v>
      </c>
      <c r="G353" s="240"/>
      <c r="H353" s="241" t="s">
        <v>1</v>
      </c>
      <c r="I353" s="243"/>
      <c r="J353" s="240"/>
      <c r="K353" s="240"/>
      <c r="L353" s="244"/>
      <c r="M353" s="245"/>
      <c r="N353" s="246"/>
      <c r="O353" s="246"/>
      <c r="P353" s="246"/>
      <c r="Q353" s="246"/>
      <c r="R353" s="246"/>
      <c r="S353" s="246"/>
      <c r="T353" s="247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8" t="s">
        <v>150</v>
      </c>
      <c r="AU353" s="248" t="s">
        <v>86</v>
      </c>
      <c r="AV353" s="13" t="s">
        <v>84</v>
      </c>
      <c r="AW353" s="13" t="s">
        <v>32</v>
      </c>
      <c r="AX353" s="13" t="s">
        <v>76</v>
      </c>
      <c r="AY353" s="248" t="s">
        <v>136</v>
      </c>
    </row>
    <row r="354" s="14" customFormat="1">
      <c r="A354" s="14"/>
      <c r="B354" s="249"/>
      <c r="C354" s="250"/>
      <c r="D354" s="232" t="s">
        <v>150</v>
      </c>
      <c r="E354" s="251" t="s">
        <v>1</v>
      </c>
      <c r="F354" s="252" t="s">
        <v>392</v>
      </c>
      <c r="G354" s="250"/>
      <c r="H354" s="253">
        <v>39.399999999999999</v>
      </c>
      <c r="I354" s="254"/>
      <c r="J354" s="250"/>
      <c r="K354" s="250"/>
      <c r="L354" s="255"/>
      <c r="M354" s="256"/>
      <c r="N354" s="257"/>
      <c r="O354" s="257"/>
      <c r="P354" s="257"/>
      <c r="Q354" s="257"/>
      <c r="R354" s="257"/>
      <c r="S354" s="257"/>
      <c r="T354" s="258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9" t="s">
        <v>150</v>
      </c>
      <c r="AU354" s="259" t="s">
        <v>86</v>
      </c>
      <c r="AV354" s="14" t="s">
        <v>86</v>
      </c>
      <c r="AW354" s="14" t="s">
        <v>32</v>
      </c>
      <c r="AX354" s="14" t="s">
        <v>76</v>
      </c>
      <c r="AY354" s="259" t="s">
        <v>136</v>
      </c>
    </row>
    <row r="355" s="14" customFormat="1">
      <c r="A355" s="14"/>
      <c r="B355" s="249"/>
      <c r="C355" s="250"/>
      <c r="D355" s="232" t="s">
        <v>150</v>
      </c>
      <c r="E355" s="251" t="s">
        <v>1</v>
      </c>
      <c r="F355" s="252" t="s">
        <v>393</v>
      </c>
      <c r="G355" s="250"/>
      <c r="H355" s="253">
        <v>35.460000000000001</v>
      </c>
      <c r="I355" s="254"/>
      <c r="J355" s="250"/>
      <c r="K355" s="250"/>
      <c r="L355" s="255"/>
      <c r="M355" s="256"/>
      <c r="N355" s="257"/>
      <c r="O355" s="257"/>
      <c r="P355" s="257"/>
      <c r="Q355" s="257"/>
      <c r="R355" s="257"/>
      <c r="S355" s="257"/>
      <c r="T355" s="258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9" t="s">
        <v>150</v>
      </c>
      <c r="AU355" s="259" t="s">
        <v>86</v>
      </c>
      <c r="AV355" s="14" t="s">
        <v>86</v>
      </c>
      <c r="AW355" s="14" t="s">
        <v>32</v>
      </c>
      <c r="AX355" s="14" t="s">
        <v>76</v>
      </c>
      <c r="AY355" s="259" t="s">
        <v>136</v>
      </c>
    </row>
    <row r="356" s="14" customFormat="1">
      <c r="A356" s="14"/>
      <c r="B356" s="249"/>
      <c r="C356" s="250"/>
      <c r="D356" s="232" t="s">
        <v>150</v>
      </c>
      <c r="E356" s="251" t="s">
        <v>1</v>
      </c>
      <c r="F356" s="252" t="s">
        <v>394</v>
      </c>
      <c r="G356" s="250"/>
      <c r="H356" s="253">
        <v>1.5760000000000001</v>
      </c>
      <c r="I356" s="254"/>
      <c r="J356" s="250"/>
      <c r="K356" s="250"/>
      <c r="L356" s="255"/>
      <c r="M356" s="256"/>
      <c r="N356" s="257"/>
      <c r="O356" s="257"/>
      <c r="P356" s="257"/>
      <c r="Q356" s="257"/>
      <c r="R356" s="257"/>
      <c r="S356" s="257"/>
      <c r="T356" s="258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9" t="s">
        <v>150</v>
      </c>
      <c r="AU356" s="259" t="s">
        <v>86</v>
      </c>
      <c r="AV356" s="14" t="s">
        <v>86</v>
      </c>
      <c r="AW356" s="14" t="s">
        <v>32</v>
      </c>
      <c r="AX356" s="14" t="s">
        <v>76</v>
      </c>
      <c r="AY356" s="259" t="s">
        <v>136</v>
      </c>
    </row>
    <row r="357" s="14" customFormat="1">
      <c r="A357" s="14"/>
      <c r="B357" s="249"/>
      <c r="C357" s="250"/>
      <c r="D357" s="232" t="s">
        <v>150</v>
      </c>
      <c r="E357" s="251" t="s">
        <v>1</v>
      </c>
      <c r="F357" s="252" t="s">
        <v>395</v>
      </c>
      <c r="G357" s="250"/>
      <c r="H357" s="253">
        <v>1.1819999999999999</v>
      </c>
      <c r="I357" s="254"/>
      <c r="J357" s="250"/>
      <c r="K357" s="250"/>
      <c r="L357" s="255"/>
      <c r="M357" s="256"/>
      <c r="N357" s="257"/>
      <c r="O357" s="257"/>
      <c r="P357" s="257"/>
      <c r="Q357" s="257"/>
      <c r="R357" s="257"/>
      <c r="S357" s="257"/>
      <c r="T357" s="258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9" t="s">
        <v>150</v>
      </c>
      <c r="AU357" s="259" t="s">
        <v>86</v>
      </c>
      <c r="AV357" s="14" t="s">
        <v>86</v>
      </c>
      <c r="AW357" s="14" t="s">
        <v>32</v>
      </c>
      <c r="AX357" s="14" t="s">
        <v>76</v>
      </c>
      <c r="AY357" s="259" t="s">
        <v>136</v>
      </c>
    </row>
    <row r="358" s="14" customFormat="1">
      <c r="A358" s="14"/>
      <c r="B358" s="249"/>
      <c r="C358" s="250"/>
      <c r="D358" s="232" t="s">
        <v>150</v>
      </c>
      <c r="E358" s="251" t="s">
        <v>1</v>
      </c>
      <c r="F358" s="252" t="s">
        <v>395</v>
      </c>
      <c r="G358" s="250"/>
      <c r="H358" s="253">
        <v>1.1819999999999999</v>
      </c>
      <c r="I358" s="254"/>
      <c r="J358" s="250"/>
      <c r="K358" s="250"/>
      <c r="L358" s="255"/>
      <c r="M358" s="256"/>
      <c r="N358" s="257"/>
      <c r="O358" s="257"/>
      <c r="P358" s="257"/>
      <c r="Q358" s="257"/>
      <c r="R358" s="257"/>
      <c r="S358" s="257"/>
      <c r="T358" s="258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9" t="s">
        <v>150</v>
      </c>
      <c r="AU358" s="259" t="s">
        <v>86</v>
      </c>
      <c r="AV358" s="14" t="s">
        <v>86</v>
      </c>
      <c r="AW358" s="14" t="s">
        <v>32</v>
      </c>
      <c r="AX358" s="14" t="s">
        <v>76</v>
      </c>
      <c r="AY358" s="259" t="s">
        <v>136</v>
      </c>
    </row>
    <row r="359" s="13" customFormat="1">
      <c r="A359" s="13"/>
      <c r="B359" s="239"/>
      <c r="C359" s="240"/>
      <c r="D359" s="232" t="s">
        <v>150</v>
      </c>
      <c r="E359" s="241" t="s">
        <v>1</v>
      </c>
      <c r="F359" s="242" t="s">
        <v>396</v>
      </c>
      <c r="G359" s="240"/>
      <c r="H359" s="241" t="s">
        <v>1</v>
      </c>
      <c r="I359" s="243"/>
      <c r="J359" s="240"/>
      <c r="K359" s="240"/>
      <c r="L359" s="244"/>
      <c r="M359" s="245"/>
      <c r="N359" s="246"/>
      <c r="O359" s="246"/>
      <c r="P359" s="246"/>
      <c r="Q359" s="246"/>
      <c r="R359" s="246"/>
      <c r="S359" s="246"/>
      <c r="T359" s="247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8" t="s">
        <v>150</v>
      </c>
      <c r="AU359" s="248" t="s">
        <v>86</v>
      </c>
      <c r="AV359" s="13" t="s">
        <v>84</v>
      </c>
      <c r="AW359" s="13" t="s">
        <v>32</v>
      </c>
      <c r="AX359" s="13" t="s">
        <v>76</v>
      </c>
      <c r="AY359" s="248" t="s">
        <v>136</v>
      </c>
    </row>
    <row r="360" s="14" customFormat="1">
      <c r="A360" s="14"/>
      <c r="B360" s="249"/>
      <c r="C360" s="250"/>
      <c r="D360" s="232" t="s">
        <v>150</v>
      </c>
      <c r="E360" s="251" t="s">
        <v>1</v>
      </c>
      <c r="F360" s="252" t="s">
        <v>394</v>
      </c>
      <c r="G360" s="250"/>
      <c r="H360" s="253">
        <v>1.5760000000000001</v>
      </c>
      <c r="I360" s="254"/>
      <c r="J360" s="250"/>
      <c r="K360" s="250"/>
      <c r="L360" s="255"/>
      <c r="M360" s="256"/>
      <c r="N360" s="257"/>
      <c r="O360" s="257"/>
      <c r="P360" s="257"/>
      <c r="Q360" s="257"/>
      <c r="R360" s="257"/>
      <c r="S360" s="257"/>
      <c r="T360" s="258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9" t="s">
        <v>150</v>
      </c>
      <c r="AU360" s="259" t="s">
        <v>86</v>
      </c>
      <c r="AV360" s="14" t="s">
        <v>86</v>
      </c>
      <c r="AW360" s="14" t="s">
        <v>32</v>
      </c>
      <c r="AX360" s="14" t="s">
        <v>76</v>
      </c>
      <c r="AY360" s="259" t="s">
        <v>136</v>
      </c>
    </row>
    <row r="361" s="15" customFormat="1">
      <c r="A361" s="15"/>
      <c r="B361" s="260"/>
      <c r="C361" s="261"/>
      <c r="D361" s="232" t="s">
        <v>150</v>
      </c>
      <c r="E361" s="262" t="s">
        <v>1</v>
      </c>
      <c r="F361" s="263" t="s">
        <v>153</v>
      </c>
      <c r="G361" s="261"/>
      <c r="H361" s="264">
        <v>80.376000000000005</v>
      </c>
      <c r="I361" s="265"/>
      <c r="J361" s="261"/>
      <c r="K361" s="261"/>
      <c r="L361" s="266"/>
      <c r="M361" s="267"/>
      <c r="N361" s="268"/>
      <c r="O361" s="268"/>
      <c r="P361" s="268"/>
      <c r="Q361" s="268"/>
      <c r="R361" s="268"/>
      <c r="S361" s="268"/>
      <c r="T361" s="269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270" t="s">
        <v>150</v>
      </c>
      <c r="AU361" s="270" t="s">
        <v>86</v>
      </c>
      <c r="AV361" s="15" t="s">
        <v>144</v>
      </c>
      <c r="AW361" s="15" t="s">
        <v>32</v>
      </c>
      <c r="AX361" s="15" t="s">
        <v>84</v>
      </c>
      <c r="AY361" s="270" t="s">
        <v>136</v>
      </c>
    </row>
    <row r="362" s="2" customFormat="1" ht="21.75" customHeight="1">
      <c r="A362" s="39"/>
      <c r="B362" s="40"/>
      <c r="C362" s="219" t="s">
        <v>397</v>
      </c>
      <c r="D362" s="219" t="s">
        <v>139</v>
      </c>
      <c r="E362" s="220" t="s">
        <v>398</v>
      </c>
      <c r="F362" s="221" t="s">
        <v>399</v>
      </c>
      <c r="G362" s="222" t="s">
        <v>142</v>
      </c>
      <c r="H362" s="223">
        <v>37.334000000000003</v>
      </c>
      <c r="I362" s="224"/>
      <c r="J362" s="225">
        <f>ROUND(I362*H362,2)</f>
        <v>0</v>
      </c>
      <c r="K362" s="221" t="s">
        <v>143</v>
      </c>
      <c r="L362" s="45"/>
      <c r="M362" s="226" t="s">
        <v>1</v>
      </c>
      <c r="N362" s="227" t="s">
        <v>41</v>
      </c>
      <c r="O362" s="92"/>
      <c r="P362" s="228">
        <f>O362*H362</f>
        <v>0</v>
      </c>
      <c r="Q362" s="228">
        <v>0</v>
      </c>
      <c r="R362" s="228">
        <f>Q362*H362</f>
        <v>0</v>
      </c>
      <c r="S362" s="228">
        <v>0.063</v>
      </c>
      <c r="T362" s="229">
        <f>S362*H362</f>
        <v>2.3520420000000004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30" t="s">
        <v>144</v>
      </c>
      <c r="AT362" s="230" t="s">
        <v>139</v>
      </c>
      <c r="AU362" s="230" t="s">
        <v>86</v>
      </c>
      <c r="AY362" s="18" t="s">
        <v>136</v>
      </c>
      <c r="BE362" s="231">
        <f>IF(N362="základní",J362,0)</f>
        <v>0</v>
      </c>
      <c r="BF362" s="231">
        <f>IF(N362="snížená",J362,0)</f>
        <v>0</v>
      </c>
      <c r="BG362" s="231">
        <f>IF(N362="zákl. přenesená",J362,0)</f>
        <v>0</v>
      </c>
      <c r="BH362" s="231">
        <f>IF(N362="sníž. přenesená",J362,0)</f>
        <v>0</v>
      </c>
      <c r="BI362" s="231">
        <f>IF(N362="nulová",J362,0)</f>
        <v>0</v>
      </c>
      <c r="BJ362" s="18" t="s">
        <v>84</v>
      </c>
      <c r="BK362" s="231">
        <f>ROUND(I362*H362,2)</f>
        <v>0</v>
      </c>
      <c r="BL362" s="18" t="s">
        <v>144</v>
      </c>
      <c r="BM362" s="230" t="s">
        <v>400</v>
      </c>
    </row>
    <row r="363" s="2" customFormat="1">
      <c r="A363" s="39"/>
      <c r="B363" s="40"/>
      <c r="C363" s="41"/>
      <c r="D363" s="232" t="s">
        <v>146</v>
      </c>
      <c r="E363" s="41"/>
      <c r="F363" s="233" t="s">
        <v>401</v>
      </c>
      <c r="G363" s="41"/>
      <c r="H363" s="41"/>
      <c r="I363" s="234"/>
      <c r="J363" s="41"/>
      <c r="K363" s="41"/>
      <c r="L363" s="45"/>
      <c r="M363" s="235"/>
      <c r="N363" s="236"/>
      <c r="O363" s="92"/>
      <c r="P363" s="92"/>
      <c r="Q363" s="92"/>
      <c r="R363" s="92"/>
      <c r="S363" s="92"/>
      <c r="T363" s="93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T363" s="18" t="s">
        <v>146</v>
      </c>
      <c r="AU363" s="18" t="s">
        <v>86</v>
      </c>
    </row>
    <row r="364" s="2" customFormat="1">
      <c r="A364" s="39"/>
      <c r="B364" s="40"/>
      <c r="C364" s="41"/>
      <c r="D364" s="237" t="s">
        <v>148</v>
      </c>
      <c r="E364" s="41"/>
      <c r="F364" s="238" t="s">
        <v>402</v>
      </c>
      <c r="G364" s="41"/>
      <c r="H364" s="41"/>
      <c r="I364" s="234"/>
      <c r="J364" s="41"/>
      <c r="K364" s="41"/>
      <c r="L364" s="45"/>
      <c r="M364" s="235"/>
      <c r="N364" s="236"/>
      <c r="O364" s="92"/>
      <c r="P364" s="92"/>
      <c r="Q364" s="92"/>
      <c r="R364" s="92"/>
      <c r="S364" s="92"/>
      <c r="T364" s="93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T364" s="18" t="s">
        <v>148</v>
      </c>
      <c r="AU364" s="18" t="s">
        <v>86</v>
      </c>
    </row>
    <row r="365" s="13" customFormat="1">
      <c r="A365" s="13"/>
      <c r="B365" s="239"/>
      <c r="C365" s="240"/>
      <c r="D365" s="232" t="s">
        <v>150</v>
      </c>
      <c r="E365" s="241" t="s">
        <v>1</v>
      </c>
      <c r="F365" s="242" t="s">
        <v>391</v>
      </c>
      <c r="G365" s="240"/>
      <c r="H365" s="241" t="s">
        <v>1</v>
      </c>
      <c r="I365" s="243"/>
      <c r="J365" s="240"/>
      <c r="K365" s="240"/>
      <c r="L365" s="244"/>
      <c r="M365" s="245"/>
      <c r="N365" s="246"/>
      <c r="O365" s="246"/>
      <c r="P365" s="246"/>
      <c r="Q365" s="246"/>
      <c r="R365" s="246"/>
      <c r="S365" s="246"/>
      <c r="T365" s="247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8" t="s">
        <v>150</v>
      </c>
      <c r="AU365" s="248" t="s">
        <v>86</v>
      </c>
      <c r="AV365" s="13" t="s">
        <v>84</v>
      </c>
      <c r="AW365" s="13" t="s">
        <v>32</v>
      </c>
      <c r="AX365" s="13" t="s">
        <v>76</v>
      </c>
      <c r="AY365" s="248" t="s">
        <v>136</v>
      </c>
    </row>
    <row r="366" s="14" customFormat="1">
      <c r="A366" s="14"/>
      <c r="B366" s="249"/>
      <c r="C366" s="250"/>
      <c r="D366" s="232" t="s">
        <v>150</v>
      </c>
      <c r="E366" s="251" t="s">
        <v>1</v>
      </c>
      <c r="F366" s="252" t="s">
        <v>403</v>
      </c>
      <c r="G366" s="250"/>
      <c r="H366" s="253">
        <v>8.5250000000000004</v>
      </c>
      <c r="I366" s="254"/>
      <c r="J366" s="250"/>
      <c r="K366" s="250"/>
      <c r="L366" s="255"/>
      <c r="M366" s="256"/>
      <c r="N366" s="257"/>
      <c r="O366" s="257"/>
      <c r="P366" s="257"/>
      <c r="Q366" s="257"/>
      <c r="R366" s="257"/>
      <c r="S366" s="257"/>
      <c r="T366" s="258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9" t="s">
        <v>150</v>
      </c>
      <c r="AU366" s="259" t="s">
        <v>86</v>
      </c>
      <c r="AV366" s="14" t="s">
        <v>86</v>
      </c>
      <c r="AW366" s="14" t="s">
        <v>32</v>
      </c>
      <c r="AX366" s="14" t="s">
        <v>76</v>
      </c>
      <c r="AY366" s="259" t="s">
        <v>136</v>
      </c>
    </row>
    <row r="367" s="14" customFormat="1">
      <c r="A367" s="14"/>
      <c r="B367" s="249"/>
      <c r="C367" s="250"/>
      <c r="D367" s="232" t="s">
        <v>150</v>
      </c>
      <c r="E367" s="251" t="s">
        <v>1</v>
      </c>
      <c r="F367" s="252" t="s">
        <v>404</v>
      </c>
      <c r="G367" s="250"/>
      <c r="H367" s="253">
        <v>4.1980000000000004</v>
      </c>
      <c r="I367" s="254"/>
      <c r="J367" s="250"/>
      <c r="K367" s="250"/>
      <c r="L367" s="255"/>
      <c r="M367" s="256"/>
      <c r="N367" s="257"/>
      <c r="O367" s="257"/>
      <c r="P367" s="257"/>
      <c r="Q367" s="257"/>
      <c r="R367" s="257"/>
      <c r="S367" s="257"/>
      <c r="T367" s="258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9" t="s">
        <v>150</v>
      </c>
      <c r="AU367" s="259" t="s">
        <v>86</v>
      </c>
      <c r="AV367" s="14" t="s">
        <v>86</v>
      </c>
      <c r="AW367" s="14" t="s">
        <v>32</v>
      </c>
      <c r="AX367" s="14" t="s">
        <v>76</v>
      </c>
      <c r="AY367" s="259" t="s">
        <v>136</v>
      </c>
    </row>
    <row r="368" s="14" customFormat="1">
      <c r="A368" s="14"/>
      <c r="B368" s="249"/>
      <c r="C368" s="250"/>
      <c r="D368" s="232" t="s">
        <v>150</v>
      </c>
      <c r="E368" s="251" t="s">
        <v>1</v>
      </c>
      <c r="F368" s="252" t="s">
        <v>405</v>
      </c>
      <c r="G368" s="250"/>
      <c r="H368" s="253">
        <v>7.7000000000000002</v>
      </c>
      <c r="I368" s="254"/>
      <c r="J368" s="250"/>
      <c r="K368" s="250"/>
      <c r="L368" s="255"/>
      <c r="M368" s="256"/>
      <c r="N368" s="257"/>
      <c r="O368" s="257"/>
      <c r="P368" s="257"/>
      <c r="Q368" s="257"/>
      <c r="R368" s="257"/>
      <c r="S368" s="257"/>
      <c r="T368" s="258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9" t="s">
        <v>150</v>
      </c>
      <c r="AU368" s="259" t="s">
        <v>86</v>
      </c>
      <c r="AV368" s="14" t="s">
        <v>86</v>
      </c>
      <c r="AW368" s="14" t="s">
        <v>32</v>
      </c>
      <c r="AX368" s="14" t="s">
        <v>76</v>
      </c>
      <c r="AY368" s="259" t="s">
        <v>136</v>
      </c>
    </row>
    <row r="369" s="14" customFormat="1">
      <c r="A369" s="14"/>
      <c r="B369" s="249"/>
      <c r="C369" s="250"/>
      <c r="D369" s="232" t="s">
        <v>150</v>
      </c>
      <c r="E369" s="251" t="s">
        <v>1</v>
      </c>
      <c r="F369" s="252" t="s">
        <v>406</v>
      </c>
      <c r="G369" s="250"/>
      <c r="H369" s="253">
        <v>2.8929999999999998</v>
      </c>
      <c r="I369" s="254"/>
      <c r="J369" s="250"/>
      <c r="K369" s="250"/>
      <c r="L369" s="255"/>
      <c r="M369" s="256"/>
      <c r="N369" s="257"/>
      <c r="O369" s="257"/>
      <c r="P369" s="257"/>
      <c r="Q369" s="257"/>
      <c r="R369" s="257"/>
      <c r="S369" s="257"/>
      <c r="T369" s="258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9" t="s">
        <v>150</v>
      </c>
      <c r="AU369" s="259" t="s">
        <v>86</v>
      </c>
      <c r="AV369" s="14" t="s">
        <v>86</v>
      </c>
      <c r="AW369" s="14" t="s">
        <v>32</v>
      </c>
      <c r="AX369" s="14" t="s">
        <v>76</v>
      </c>
      <c r="AY369" s="259" t="s">
        <v>136</v>
      </c>
    </row>
    <row r="370" s="14" customFormat="1">
      <c r="A370" s="14"/>
      <c r="B370" s="249"/>
      <c r="C370" s="250"/>
      <c r="D370" s="232" t="s">
        <v>150</v>
      </c>
      <c r="E370" s="251" t="s">
        <v>1</v>
      </c>
      <c r="F370" s="252" t="s">
        <v>407</v>
      </c>
      <c r="G370" s="250"/>
      <c r="H370" s="253">
        <v>2.1840000000000002</v>
      </c>
      <c r="I370" s="254"/>
      <c r="J370" s="250"/>
      <c r="K370" s="250"/>
      <c r="L370" s="255"/>
      <c r="M370" s="256"/>
      <c r="N370" s="257"/>
      <c r="O370" s="257"/>
      <c r="P370" s="257"/>
      <c r="Q370" s="257"/>
      <c r="R370" s="257"/>
      <c r="S370" s="257"/>
      <c r="T370" s="258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9" t="s">
        <v>150</v>
      </c>
      <c r="AU370" s="259" t="s">
        <v>86</v>
      </c>
      <c r="AV370" s="14" t="s">
        <v>86</v>
      </c>
      <c r="AW370" s="14" t="s">
        <v>32</v>
      </c>
      <c r="AX370" s="14" t="s">
        <v>76</v>
      </c>
      <c r="AY370" s="259" t="s">
        <v>136</v>
      </c>
    </row>
    <row r="371" s="14" customFormat="1">
      <c r="A371" s="14"/>
      <c r="B371" s="249"/>
      <c r="C371" s="250"/>
      <c r="D371" s="232" t="s">
        <v>150</v>
      </c>
      <c r="E371" s="251" t="s">
        <v>1</v>
      </c>
      <c r="F371" s="252" t="s">
        <v>408</v>
      </c>
      <c r="G371" s="250"/>
      <c r="H371" s="253">
        <v>2.8700000000000001</v>
      </c>
      <c r="I371" s="254"/>
      <c r="J371" s="250"/>
      <c r="K371" s="250"/>
      <c r="L371" s="255"/>
      <c r="M371" s="256"/>
      <c r="N371" s="257"/>
      <c r="O371" s="257"/>
      <c r="P371" s="257"/>
      <c r="Q371" s="257"/>
      <c r="R371" s="257"/>
      <c r="S371" s="257"/>
      <c r="T371" s="258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9" t="s">
        <v>150</v>
      </c>
      <c r="AU371" s="259" t="s">
        <v>86</v>
      </c>
      <c r="AV371" s="14" t="s">
        <v>86</v>
      </c>
      <c r="AW371" s="14" t="s">
        <v>32</v>
      </c>
      <c r="AX371" s="14" t="s">
        <v>76</v>
      </c>
      <c r="AY371" s="259" t="s">
        <v>136</v>
      </c>
    </row>
    <row r="372" s="13" customFormat="1">
      <c r="A372" s="13"/>
      <c r="B372" s="239"/>
      <c r="C372" s="240"/>
      <c r="D372" s="232" t="s">
        <v>150</v>
      </c>
      <c r="E372" s="241" t="s">
        <v>1</v>
      </c>
      <c r="F372" s="242" t="s">
        <v>396</v>
      </c>
      <c r="G372" s="240"/>
      <c r="H372" s="241" t="s">
        <v>1</v>
      </c>
      <c r="I372" s="243"/>
      <c r="J372" s="240"/>
      <c r="K372" s="240"/>
      <c r="L372" s="244"/>
      <c r="M372" s="245"/>
      <c r="N372" s="246"/>
      <c r="O372" s="246"/>
      <c r="P372" s="246"/>
      <c r="Q372" s="246"/>
      <c r="R372" s="246"/>
      <c r="S372" s="246"/>
      <c r="T372" s="247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8" t="s">
        <v>150</v>
      </c>
      <c r="AU372" s="248" t="s">
        <v>86</v>
      </c>
      <c r="AV372" s="13" t="s">
        <v>84</v>
      </c>
      <c r="AW372" s="13" t="s">
        <v>32</v>
      </c>
      <c r="AX372" s="13" t="s">
        <v>76</v>
      </c>
      <c r="AY372" s="248" t="s">
        <v>136</v>
      </c>
    </row>
    <row r="373" s="14" customFormat="1">
      <c r="A373" s="14"/>
      <c r="B373" s="249"/>
      <c r="C373" s="250"/>
      <c r="D373" s="232" t="s">
        <v>150</v>
      </c>
      <c r="E373" s="251" t="s">
        <v>1</v>
      </c>
      <c r="F373" s="252" t="s">
        <v>409</v>
      </c>
      <c r="G373" s="250"/>
      <c r="H373" s="253">
        <v>6.5010000000000003</v>
      </c>
      <c r="I373" s="254"/>
      <c r="J373" s="250"/>
      <c r="K373" s="250"/>
      <c r="L373" s="255"/>
      <c r="M373" s="256"/>
      <c r="N373" s="257"/>
      <c r="O373" s="257"/>
      <c r="P373" s="257"/>
      <c r="Q373" s="257"/>
      <c r="R373" s="257"/>
      <c r="S373" s="257"/>
      <c r="T373" s="258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9" t="s">
        <v>150</v>
      </c>
      <c r="AU373" s="259" t="s">
        <v>86</v>
      </c>
      <c r="AV373" s="14" t="s">
        <v>86</v>
      </c>
      <c r="AW373" s="14" t="s">
        <v>32</v>
      </c>
      <c r="AX373" s="14" t="s">
        <v>76</v>
      </c>
      <c r="AY373" s="259" t="s">
        <v>136</v>
      </c>
    </row>
    <row r="374" s="14" customFormat="1">
      <c r="A374" s="14"/>
      <c r="B374" s="249"/>
      <c r="C374" s="250"/>
      <c r="D374" s="232" t="s">
        <v>150</v>
      </c>
      <c r="E374" s="251" t="s">
        <v>1</v>
      </c>
      <c r="F374" s="252" t="s">
        <v>410</v>
      </c>
      <c r="G374" s="250"/>
      <c r="H374" s="253">
        <v>2.4630000000000001</v>
      </c>
      <c r="I374" s="254"/>
      <c r="J374" s="250"/>
      <c r="K374" s="250"/>
      <c r="L374" s="255"/>
      <c r="M374" s="256"/>
      <c r="N374" s="257"/>
      <c r="O374" s="257"/>
      <c r="P374" s="257"/>
      <c r="Q374" s="257"/>
      <c r="R374" s="257"/>
      <c r="S374" s="257"/>
      <c r="T374" s="258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9" t="s">
        <v>150</v>
      </c>
      <c r="AU374" s="259" t="s">
        <v>86</v>
      </c>
      <c r="AV374" s="14" t="s">
        <v>86</v>
      </c>
      <c r="AW374" s="14" t="s">
        <v>32</v>
      </c>
      <c r="AX374" s="14" t="s">
        <v>76</v>
      </c>
      <c r="AY374" s="259" t="s">
        <v>136</v>
      </c>
    </row>
    <row r="375" s="15" customFormat="1">
      <c r="A375" s="15"/>
      <c r="B375" s="260"/>
      <c r="C375" s="261"/>
      <c r="D375" s="232" t="s">
        <v>150</v>
      </c>
      <c r="E375" s="262" t="s">
        <v>1</v>
      </c>
      <c r="F375" s="263" t="s">
        <v>153</v>
      </c>
      <c r="G375" s="261"/>
      <c r="H375" s="264">
        <v>37.334000000000003</v>
      </c>
      <c r="I375" s="265"/>
      <c r="J375" s="261"/>
      <c r="K375" s="261"/>
      <c r="L375" s="266"/>
      <c r="M375" s="267"/>
      <c r="N375" s="268"/>
      <c r="O375" s="268"/>
      <c r="P375" s="268"/>
      <c r="Q375" s="268"/>
      <c r="R375" s="268"/>
      <c r="S375" s="268"/>
      <c r="T375" s="269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T375" s="270" t="s">
        <v>150</v>
      </c>
      <c r="AU375" s="270" t="s">
        <v>86</v>
      </c>
      <c r="AV375" s="15" t="s">
        <v>144</v>
      </c>
      <c r="AW375" s="15" t="s">
        <v>32</v>
      </c>
      <c r="AX375" s="15" t="s">
        <v>84</v>
      </c>
      <c r="AY375" s="270" t="s">
        <v>136</v>
      </c>
    </row>
    <row r="376" s="2" customFormat="1" ht="37.8" customHeight="1">
      <c r="A376" s="39"/>
      <c r="B376" s="40"/>
      <c r="C376" s="219" t="s">
        <v>411</v>
      </c>
      <c r="D376" s="219" t="s">
        <v>139</v>
      </c>
      <c r="E376" s="220" t="s">
        <v>412</v>
      </c>
      <c r="F376" s="221" t="s">
        <v>413</v>
      </c>
      <c r="G376" s="222" t="s">
        <v>142</v>
      </c>
      <c r="H376" s="223">
        <v>716.95000000000005</v>
      </c>
      <c r="I376" s="224"/>
      <c r="J376" s="225">
        <f>ROUND(I376*H376,2)</f>
        <v>0</v>
      </c>
      <c r="K376" s="221" t="s">
        <v>143</v>
      </c>
      <c r="L376" s="45"/>
      <c r="M376" s="226" t="s">
        <v>1</v>
      </c>
      <c r="N376" s="227" t="s">
        <v>41</v>
      </c>
      <c r="O376" s="92"/>
      <c r="P376" s="228">
        <f>O376*H376</f>
        <v>0</v>
      </c>
      <c r="Q376" s="228">
        <v>0</v>
      </c>
      <c r="R376" s="228">
        <f>Q376*H376</f>
        <v>0</v>
      </c>
      <c r="S376" s="228">
        <v>0.050000000000000003</v>
      </c>
      <c r="T376" s="229">
        <f>S376*H376</f>
        <v>35.847500000000004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30" t="s">
        <v>144</v>
      </c>
      <c r="AT376" s="230" t="s">
        <v>139</v>
      </c>
      <c r="AU376" s="230" t="s">
        <v>86</v>
      </c>
      <c r="AY376" s="18" t="s">
        <v>136</v>
      </c>
      <c r="BE376" s="231">
        <f>IF(N376="základní",J376,0)</f>
        <v>0</v>
      </c>
      <c r="BF376" s="231">
        <f>IF(N376="snížená",J376,0)</f>
        <v>0</v>
      </c>
      <c r="BG376" s="231">
        <f>IF(N376="zákl. přenesená",J376,0)</f>
        <v>0</v>
      </c>
      <c r="BH376" s="231">
        <f>IF(N376="sníž. přenesená",J376,0)</f>
        <v>0</v>
      </c>
      <c r="BI376" s="231">
        <f>IF(N376="nulová",J376,0)</f>
        <v>0</v>
      </c>
      <c r="BJ376" s="18" t="s">
        <v>84</v>
      </c>
      <c r="BK376" s="231">
        <f>ROUND(I376*H376,2)</f>
        <v>0</v>
      </c>
      <c r="BL376" s="18" t="s">
        <v>144</v>
      </c>
      <c r="BM376" s="230" t="s">
        <v>414</v>
      </c>
    </row>
    <row r="377" s="2" customFormat="1">
      <c r="A377" s="39"/>
      <c r="B377" s="40"/>
      <c r="C377" s="41"/>
      <c r="D377" s="232" t="s">
        <v>146</v>
      </c>
      <c r="E377" s="41"/>
      <c r="F377" s="233" t="s">
        <v>415</v>
      </c>
      <c r="G377" s="41"/>
      <c r="H377" s="41"/>
      <c r="I377" s="234"/>
      <c r="J377" s="41"/>
      <c r="K377" s="41"/>
      <c r="L377" s="45"/>
      <c r="M377" s="235"/>
      <c r="N377" s="236"/>
      <c r="O377" s="92"/>
      <c r="P377" s="92"/>
      <c r="Q377" s="92"/>
      <c r="R377" s="92"/>
      <c r="S377" s="92"/>
      <c r="T377" s="93"/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T377" s="18" t="s">
        <v>146</v>
      </c>
      <c r="AU377" s="18" t="s">
        <v>86</v>
      </c>
    </row>
    <row r="378" s="2" customFormat="1">
      <c r="A378" s="39"/>
      <c r="B378" s="40"/>
      <c r="C378" s="41"/>
      <c r="D378" s="237" t="s">
        <v>148</v>
      </c>
      <c r="E378" s="41"/>
      <c r="F378" s="238" t="s">
        <v>416</v>
      </c>
      <c r="G378" s="41"/>
      <c r="H378" s="41"/>
      <c r="I378" s="234"/>
      <c r="J378" s="41"/>
      <c r="K378" s="41"/>
      <c r="L378" s="45"/>
      <c r="M378" s="235"/>
      <c r="N378" s="236"/>
      <c r="O378" s="92"/>
      <c r="P378" s="92"/>
      <c r="Q378" s="92"/>
      <c r="R378" s="92"/>
      <c r="S378" s="92"/>
      <c r="T378" s="93"/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T378" s="18" t="s">
        <v>148</v>
      </c>
      <c r="AU378" s="18" t="s">
        <v>86</v>
      </c>
    </row>
    <row r="379" s="13" customFormat="1">
      <c r="A379" s="13"/>
      <c r="B379" s="239"/>
      <c r="C379" s="240"/>
      <c r="D379" s="232" t="s">
        <v>150</v>
      </c>
      <c r="E379" s="241" t="s">
        <v>1</v>
      </c>
      <c r="F379" s="242" t="s">
        <v>417</v>
      </c>
      <c r="G379" s="240"/>
      <c r="H379" s="241" t="s">
        <v>1</v>
      </c>
      <c r="I379" s="243"/>
      <c r="J379" s="240"/>
      <c r="K379" s="240"/>
      <c r="L379" s="244"/>
      <c r="M379" s="245"/>
      <c r="N379" s="246"/>
      <c r="O379" s="246"/>
      <c r="P379" s="246"/>
      <c r="Q379" s="246"/>
      <c r="R379" s="246"/>
      <c r="S379" s="246"/>
      <c r="T379" s="247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8" t="s">
        <v>150</v>
      </c>
      <c r="AU379" s="248" t="s">
        <v>86</v>
      </c>
      <c r="AV379" s="13" t="s">
        <v>84</v>
      </c>
      <c r="AW379" s="13" t="s">
        <v>32</v>
      </c>
      <c r="AX379" s="13" t="s">
        <v>76</v>
      </c>
      <c r="AY379" s="248" t="s">
        <v>136</v>
      </c>
    </row>
    <row r="380" s="14" customFormat="1">
      <c r="A380" s="14"/>
      <c r="B380" s="249"/>
      <c r="C380" s="250"/>
      <c r="D380" s="232" t="s">
        <v>150</v>
      </c>
      <c r="E380" s="251" t="s">
        <v>1</v>
      </c>
      <c r="F380" s="252" t="s">
        <v>418</v>
      </c>
      <c r="G380" s="250"/>
      <c r="H380" s="253">
        <v>716.95000000000005</v>
      </c>
      <c r="I380" s="254"/>
      <c r="J380" s="250"/>
      <c r="K380" s="250"/>
      <c r="L380" s="255"/>
      <c r="M380" s="256"/>
      <c r="N380" s="257"/>
      <c r="O380" s="257"/>
      <c r="P380" s="257"/>
      <c r="Q380" s="257"/>
      <c r="R380" s="257"/>
      <c r="S380" s="257"/>
      <c r="T380" s="258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59" t="s">
        <v>150</v>
      </c>
      <c r="AU380" s="259" t="s">
        <v>86</v>
      </c>
      <c r="AV380" s="14" t="s">
        <v>86</v>
      </c>
      <c r="AW380" s="14" t="s">
        <v>32</v>
      </c>
      <c r="AX380" s="14" t="s">
        <v>76</v>
      </c>
      <c r="AY380" s="259" t="s">
        <v>136</v>
      </c>
    </row>
    <row r="381" s="15" customFormat="1">
      <c r="A381" s="15"/>
      <c r="B381" s="260"/>
      <c r="C381" s="261"/>
      <c r="D381" s="232" t="s">
        <v>150</v>
      </c>
      <c r="E381" s="262" t="s">
        <v>1</v>
      </c>
      <c r="F381" s="263" t="s">
        <v>153</v>
      </c>
      <c r="G381" s="261"/>
      <c r="H381" s="264">
        <v>716.95000000000005</v>
      </c>
      <c r="I381" s="265"/>
      <c r="J381" s="261"/>
      <c r="K381" s="261"/>
      <c r="L381" s="266"/>
      <c r="M381" s="267"/>
      <c r="N381" s="268"/>
      <c r="O381" s="268"/>
      <c r="P381" s="268"/>
      <c r="Q381" s="268"/>
      <c r="R381" s="268"/>
      <c r="S381" s="268"/>
      <c r="T381" s="269"/>
      <c r="U381" s="15"/>
      <c r="V381" s="15"/>
      <c r="W381" s="15"/>
      <c r="X381" s="15"/>
      <c r="Y381" s="15"/>
      <c r="Z381" s="15"/>
      <c r="AA381" s="15"/>
      <c r="AB381" s="15"/>
      <c r="AC381" s="15"/>
      <c r="AD381" s="15"/>
      <c r="AE381" s="15"/>
      <c r="AT381" s="270" t="s">
        <v>150</v>
      </c>
      <c r="AU381" s="270" t="s">
        <v>86</v>
      </c>
      <c r="AV381" s="15" t="s">
        <v>144</v>
      </c>
      <c r="AW381" s="15" t="s">
        <v>32</v>
      </c>
      <c r="AX381" s="15" t="s">
        <v>84</v>
      </c>
      <c r="AY381" s="270" t="s">
        <v>136</v>
      </c>
    </row>
    <row r="382" s="2" customFormat="1" ht="37.8" customHeight="1">
      <c r="A382" s="39"/>
      <c r="B382" s="40"/>
      <c r="C382" s="219" t="s">
        <v>419</v>
      </c>
      <c r="D382" s="219" t="s">
        <v>139</v>
      </c>
      <c r="E382" s="220" t="s">
        <v>420</v>
      </c>
      <c r="F382" s="221" t="s">
        <v>421</v>
      </c>
      <c r="G382" s="222" t="s">
        <v>142</v>
      </c>
      <c r="H382" s="223">
        <v>1131.9159999999999</v>
      </c>
      <c r="I382" s="224"/>
      <c r="J382" s="225">
        <f>ROUND(I382*H382,2)</f>
        <v>0</v>
      </c>
      <c r="K382" s="221" t="s">
        <v>143</v>
      </c>
      <c r="L382" s="45"/>
      <c r="M382" s="226" t="s">
        <v>1</v>
      </c>
      <c r="N382" s="227" t="s">
        <v>41</v>
      </c>
      <c r="O382" s="92"/>
      <c r="P382" s="228">
        <f>O382*H382</f>
        <v>0</v>
      </c>
      <c r="Q382" s="228">
        <v>0</v>
      </c>
      <c r="R382" s="228">
        <f>Q382*H382</f>
        <v>0</v>
      </c>
      <c r="S382" s="228">
        <v>0.045999999999999999</v>
      </c>
      <c r="T382" s="229">
        <f>S382*H382</f>
        <v>52.068135999999996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30" t="s">
        <v>144</v>
      </c>
      <c r="AT382" s="230" t="s">
        <v>139</v>
      </c>
      <c r="AU382" s="230" t="s">
        <v>86</v>
      </c>
      <c r="AY382" s="18" t="s">
        <v>136</v>
      </c>
      <c r="BE382" s="231">
        <f>IF(N382="základní",J382,0)</f>
        <v>0</v>
      </c>
      <c r="BF382" s="231">
        <f>IF(N382="snížená",J382,0)</f>
        <v>0</v>
      </c>
      <c r="BG382" s="231">
        <f>IF(N382="zákl. přenesená",J382,0)</f>
        <v>0</v>
      </c>
      <c r="BH382" s="231">
        <f>IF(N382="sníž. přenesená",J382,0)</f>
        <v>0</v>
      </c>
      <c r="BI382" s="231">
        <f>IF(N382="nulová",J382,0)</f>
        <v>0</v>
      </c>
      <c r="BJ382" s="18" t="s">
        <v>84</v>
      </c>
      <c r="BK382" s="231">
        <f>ROUND(I382*H382,2)</f>
        <v>0</v>
      </c>
      <c r="BL382" s="18" t="s">
        <v>144</v>
      </c>
      <c r="BM382" s="230" t="s">
        <v>422</v>
      </c>
    </row>
    <row r="383" s="2" customFormat="1">
      <c r="A383" s="39"/>
      <c r="B383" s="40"/>
      <c r="C383" s="41"/>
      <c r="D383" s="232" t="s">
        <v>146</v>
      </c>
      <c r="E383" s="41"/>
      <c r="F383" s="233" t="s">
        <v>423</v>
      </c>
      <c r="G383" s="41"/>
      <c r="H383" s="41"/>
      <c r="I383" s="234"/>
      <c r="J383" s="41"/>
      <c r="K383" s="41"/>
      <c r="L383" s="45"/>
      <c r="M383" s="235"/>
      <c r="N383" s="236"/>
      <c r="O383" s="92"/>
      <c r="P383" s="92"/>
      <c r="Q383" s="92"/>
      <c r="R383" s="92"/>
      <c r="S383" s="92"/>
      <c r="T383" s="93"/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T383" s="18" t="s">
        <v>146</v>
      </c>
      <c r="AU383" s="18" t="s">
        <v>86</v>
      </c>
    </row>
    <row r="384" s="2" customFormat="1">
      <c r="A384" s="39"/>
      <c r="B384" s="40"/>
      <c r="C384" s="41"/>
      <c r="D384" s="237" t="s">
        <v>148</v>
      </c>
      <c r="E384" s="41"/>
      <c r="F384" s="238" t="s">
        <v>424</v>
      </c>
      <c r="G384" s="41"/>
      <c r="H384" s="41"/>
      <c r="I384" s="234"/>
      <c r="J384" s="41"/>
      <c r="K384" s="41"/>
      <c r="L384" s="45"/>
      <c r="M384" s="235"/>
      <c r="N384" s="236"/>
      <c r="O384" s="92"/>
      <c r="P384" s="92"/>
      <c r="Q384" s="92"/>
      <c r="R384" s="92"/>
      <c r="S384" s="92"/>
      <c r="T384" s="93"/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T384" s="18" t="s">
        <v>148</v>
      </c>
      <c r="AU384" s="18" t="s">
        <v>86</v>
      </c>
    </row>
    <row r="385" s="13" customFormat="1">
      <c r="A385" s="13"/>
      <c r="B385" s="239"/>
      <c r="C385" s="240"/>
      <c r="D385" s="232" t="s">
        <v>150</v>
      </c>
      <c r="E385" s="241" t="s">
        <v>1</v>
      </c>
      <c r="F385" s="242" t="s">
        <v>425</v>
      </c>
      <c r="G385" s="240"/>
      <c r="H385" s="241" t="s">
        <v>1</v>
      </c>
      <c r="I385" s="243"/>
      <c r="J385" s="240"/>
      <c r="K385" s="240"/>
      <c r="L385" s="244"/>
      <c r="M385" s="245"/>
      <c r="N385" s="246"/>
      <c r="O385" s="246"/>
      <c r="P385" s="246"/>
      <c r="Q385" s="246"/>
      <c r="R385" s="246"/>
      <c r="S385" s="246"/>
      <c r="T385" s="247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8" t="s">
        <v>150</v>
      </c>
      <c r="AU385" s="248" t="s">
        <v>86</v>
      </c>
      <c r="AV385" s="13" t="s">
        <v>84</v>
      </c>
      <c r="AW385" s="13" t="s">
        <v>32</v>
      </c>
      <c r="AX385" s="13" t="s">
        <v>76</v>
      </c>
      <c r="AY385" s="248" t="s">
        <v>136</v>
      </c>
    </row>
    <row r="386" s="13" customFormat="1">
      <c r="A386" s="13"/>
      <c r="B386" s="239"/>
      <c r="C386" s="240"/>
      <c r="D386" s="232" t="s">
        <v>150</v>
      </c>
      <c r="E386" s="241" t="s">
        <v>1</v>
      </c>
      <c r="F386" s="242" t="s">
        <v>426</v>
      </c>
      <c r="G386" s="240"/>
      <c r="H386" s="241" t="s">
        <v>1</v>
      </c>
      <c r="I386" s="243"/>
      <c r="J386" s="240"/>
      <c r="K386" s="240"/>
      <c r="L386" s="244"/>
      <c r="M386" s="245"/>
      <c r="N386" s="246"/>
      <c r="O386" s="246"/>
      <c r="P386" s="246"/>
      <c r="Q386" s="246"/>
      <c r="R386" s="246"/>
      <c r="S386" s="246"/>
      <c r="T386" s="247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8" t="s">
        <v>150</v>
      </c>
      <c r="AU386" s="248" t="s">
        <v>86</v>
      </c>
      <c r="AV386" s="13" t="s">
        <v>84</v>
      </c>
      <c r="AW386" s="13" t="s">
        <v>32</v>
      </c>
      <c r="AX386" s="13" t="s">
        <v>76</v>
      </c>
      <c r="AY386" s="248" t="s">
        <v>136</v>
      </c>
    </row>
    <row r="387" s="14" customFormat="1">
      <c r="A387" s="14"/>
      <c r="B387" s="249"/>
      <c r="C387" s="250"/>
      <c r="D387" s="232" t="s">
        <v>150</v>
      </c>
      <c r="E387" s="251" t="s">
        <v>1</v>
      </c>
      <c r="F387" s="252" t="s">
        <v>427</v>
      </c>
      <c r="G387" s="250"/>
      <c r="H387" s="253">
        <v>308.38400000000001</v>
      </c>
      <c r="I387" s="254"/>
      <c r="J387" s="250"/>
      <c r="K387" s="250"/>
      <c r="L387" s="255"/>
      <c r="M387" s="256"/>
      <c r="N387" s="257"/>
      <c r="O387" s="257"/>
      <c r="P387" s="257"/>
      <c r="Q387" s="257"/>
      <c r="R387" s="257"/>
      <c r="S387" s="257"/>
      <c r="T387" s="258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9" t="s">
        <v>150</v>
      </c>
      <c r="AU387" s="259" t="s">
        <v>86</v>
      </c>
      <c r="AV387" s="14" t="s">
        <v>86</v>
      </c>
      <c r="AW387" s="14" t="s">
        <v>32</v>
      </c>
      <c r="AX387" s="14" t="s">
        <v>76</v>
      </c>
      <c r="AY387" s="259" t="s">
        <v>136</v>
      </c>
    </row>
    <row r="388" s="14" customFormat="1">
      <c r="A388" s="14"/>
      <c r="B388" s="249"/>
      <c r="C388" s="250"/>
      <c r="D388" s="232" t="s">
        <v>150</v>
      </c>
      <c r="E388" s="251" t="s">
        <v>1</v>
      </c>
      <c r="F388" s="252" t="s">
        <v>428</v>
      </c>
      <c r="G388" s="250"/>
      <c r="H388" s="253">
        <v>86.986000000000004</v>
      </c>
      <c r="I388" s="254"/>
      <c r="J388" s="250"/>
      <c r="K388" s="250"/>
      <c r="L388" s="255"/>
      <c r="M388" s="256"/>
      <c r="N388" s="257"/>
      <c r="O388" s="257"/>
      <c r="P388" s="257"/>
      <c r="Q388" s="257"/>
      <c r="R388" s="257"/>
      <c r="S388" s="257"/>
      <c r="T388" s="258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9" t="s">
        <v>150</v>
      </c>
      <c r="AU388" s="259" t="s">
        <v>86</v>
      </c>
      <c r="AV388" s="14" t="s">
        <v>86</v>
      </c>
      <c r="AW388" s="14" t="s">
        <v>32</v>
      </c>
      <c r="AX388" s="14" t="s">
        <v>76</v>
      </c>
      <c r="AY388" s="259" t="s">
        <v>136</v>
      </c>
    </row>
    <row r="389" s="14" customFormat="1">
      <c r="A389" s="14"/>
      <c r="B389" s="249"/>
      <c r="C389" s="250"/>
      <c r="D389" s="232" t="s">
        <v>150</v>
      </c>
      <c r="E389" s="251" t="s">
        <v>1</v>
      </c>
      <c r="F389" s="252" t="s">
        <v>429</v>
      </c>
      <c r="G389" s="250"/>
      <c r="H389" s="253">
        <v>27.404</v>
      </c>
      <c r="I389" s="254"/>
      <c r="J389" s="250"/>
      <c r="K389" s="250"/>
      <c r="L389" s="255"/>
      <c r="M389" s="256"/>
      <c r="N389" s="257"/>
      <c r="O389" s="257"/>
      <c r="P389" s="257"/>
      <c r="Q389" s="257"/>
      <c r="R389" s="257"/>
      <c r="S389" s="257"/>
      <c r="T389" s="258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9" t="s">
        <v>150</v>
      </c>
      <c r="AU389" s="259" t="s">
        <v>86</v>
      </c>
      <c r="AV389" s="14" t="s">
        <v>86</v>
      </c>
      <c r="AW389" s="14" t="s">
        <v>32</v>
      </c>
      <c r="AX389" s="14" t="s">
        <v>76</v>
      </c>
      <c r="AY389" s="259" t="s">
        <v>136</v>
      </c>
    </row>
    <row r="390" s="14" customFormat="1">
      <c r="A390" s="14"/>
      <c r="B390" s="249"/>
      <c r="C390" s="250"/>
      <c r="D390" s="232" t="s">
        <v>150</v>
      </c>
      <c r="E390" s="251" t="s">
        <v>1</v>
      </c>
      <c r="F390" s="252" t="s">
        <v>430</v>
      </c>
      <c r="G390" s="250"/>
      <c r="H390" s="253">
        <v>176.63800000000001</v>
      </c>
      <c r="I390" s="254"/>
      <c r="J390" s="250"/>
      <c r="K390" s="250"/>
      <c r="L390" s="255"/>
      <c r="M390" s="256"/>
      <c r="N390" s="257"/>
      <c r="O390" s="257"/>
      <c r="P390" s="257"/>
      <c r="Q390" s="257"/>
      <c r="R390" s="257"/>
      <c r="S390" s="257"/>
      <c r="T390" s="258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9" t="s">
        <v>150</v>
      </c>
      <c r="AU390" s="259" t="s">
        <v>86</v>
      </c>
      <c r="AV390" s="14" t="s">
        <v>86</v>
      </c>
      <c r="AW390" s="14" t="s">
        <v>32</v>
      </c>
      <c r="AX390" s="14" t="s">
        <v>76</v>
      </c>
      <c r="AY390" s="259" t="s">
        <v>136</v>
      </c>
    </row>
    <row r="391" s="13" customFormat="1">
      <c r="A391" s="13"/>
      <c r="B391" s="239"/>
      <c r="C391" s="240"/>
      <c r="D391" s="232" t="s">
        <v>150</v>
      </c>
      <c r="E391" s="241" t="s">
        <v>1</v>
      </c>
      <c r="F391" s="242" t="s">
        <v>431</v>
      </c>
      <c r="G391" s="240"/>
      <c r="H391" s="241" t="s">
        <v>1</v>
      </c>
      <c r="I391" s="243"/>
      <c r="J391" s="240"/>
      <c r="K391" s="240"/>
      <c r="L391" s="244"/>
      <c r="M391" s="245"/>
      <c r="N391" s="246"/>
      <c r="O391" s="246"/>
      <c r="P391" s="246"/>
      <c r="Q391" s="246"/>
      <c r="R391" s="246"/>
      <c r="S391" s="246"/>
      <c r="T391" s="247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8" t="s">
        <v>150</v>
      </c>
      <c r="AU391" s="248" t="s">
        <v>86</v>
      </c>
      <c r="AV391" s="13" t="s">
        <v>84</v>
      </c>
      <c r="AW391" s="13" t="s">
        <v>32</v>
      </c>
      <c r="AX391" s="13" t="s">
        <v>76</v>
      </c>
      <c r="AY391" s="248" t="s">
        <v>136</v>
      </c>
    </row>
    <row r="392" s="14" customFormat="1">
      <c r="A392" s="14"/>
      <c r="B392" s="249"/>
      <c r="C392" s="250"/>
      <c r="D392" s="232" t="s">
        <v>150</v>
      </c>
      <c r="E392" s="251" t="s">
        <v>1</v>
      </c>
      <c r="F392" s="252" t="s">
        <v>432</v>
      </c>
      <c r="G392" s="250"/>
      <c r="H392" s="253">
        <v>532.50400000000002</v>
      </c>
      <c r="I392" s="254"/>
      <c r="J392" s="250"/>
      <c r="K392" s="250"/>
      <c r="L392" s="255"/>
      <c r="M392" s="256"/>
      <c r="N392" s="257"/>
      <c r="O392" s="257"/>
      <c r="P392" s="257"/>
      <c r="Q392" s="257"/>
      <c r="R392" s="257"/>
      <c r="S392" s="257"/>
      <c r="T392" s="258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9" t="s">
        <v>150</v>
      </c>
      <c r="AU392" s="259" t="s">
        <v>86</v>
      </c>
      <c r="AV392" s="14" t="s">
        <v>86</v>
      </c>
      <c r="AW392" s="14" t="s">
        <v>32</v>
      </c>
      <c r="AX392" s="14" t="s">
        <v>76</v>
      </c>
      <c r="AY392" s="259" t="s">
        <v>136</v>
      </c>
    </row>
    <row r="393" s="15" customFormat="1">
      <c r="A393" s="15"/>
      <c r="B393" s="260"/>
      <c r="C393" s="261"/>
      <c r="D393" s="232" t="s">
        <v>150</v>
      </c>
      <c r="E393" s="262" t="s">
        <v>1</v>
      </c>
      <c r="F393" s="263" t="s">
        <v>153</v>
      </c>
      <c r="G393" s="261"/>
      <c r="H393" s="264">
        <v>1131.9159999999999</v>
      </c>
      <c r="I393" s="265"/>
      <c r="J393" s="261"/>
      <c r="K393" s="261"/>
      <c r="L393" s="266"/>
      <c r="M393" s="267"/>
      <c r="N393" s="268"/>
      <c r="O393" s="268"/>
      <c r="P393" s="268"/>
      <c r="Q393" s="268"/>
      <c r="R393" s="268"/>
      <c r="S393" s="268"/>
      <c r="T393" s="269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T393" s="270" t="s">
        <v>150</v>
      </c>
      <c r="AU393" s="270" t="s">
        <v>86</v>
      </c>
      <c r="AV393" s="15" t="s">
        <v>144</v>
      </c>
      <c r="AW393" s="15" t="s">
        <v>32</v>
      </c>
      <c r="AX393" s="15" t="s">
        <v>84</v>
      </c>
      <c r="AY393" s="270" t="s">
        <v>136</v>
      </c>
    </row>
    <row r="394" s="12" customFormat="1" ht="22.8" customHeight="1">
      <c r="A394" s="12"/>
      <c r="B394" s="203"/>
      <c r="C394" s="204"/>
      <c r="D394" s="205" t="s">
        <v>75</v>
      </c>
      <c r="E394" s="217" t="s">
        <v>433</v>
      </c>
      <c r="F394" s="217" t="s">
        <v>434</v>
      </c>
      <c r="G394" s="204"/>
      <c r="H394" s="204"/>
      <c r="I394" s="207"/>
      <c r="J394" s="218">
        <f>BK394</f>
        <v>0</v>
      </c>
      <c r="K394" s="204"/>
      <c r="L394" s="209"/>
      <c r="M394" s="210"/>
      <c r="N394" s="211"/>
      <c r="O394" s="211"/>
      <c r="P394" s="212">
        <f>SUM(P395:P406)</f>
        <v>0</v>
      </c>
      <c r="Q394" s="211"/>
      <c r="R394" s="212">
        <f>SUM(R395:R406)</f>
        <v>0</v>
      </c>
      <c r="S394" s="211"/>
      <c r="T394" s="213">
        <f>SUM(T395:T406)</f>
        <v>0</v>
      </c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R394" s="214" t="s">
        <v>84</v>
      </c>
      <c r="AT394" s="215" t="s">
        <v>75</v>
      </c>
      <c r="AU394" s="215" t="s">
        <v>84</v>
      </c>
      <c r="AY394" s="214" t="s">
        <v>136</v>
      </c>
      <c r="BK394" s="216">
        <f>SUM(BK395:BK406)</f>
        <v>0</v>
      </c>
    </row>
    <row r="395" s="2" customFormat="1" ht="24.15" customHeight="1">
      <c r="A395" s="39"/>
      <c r="B395" s="40"/>
      <c r="C395" s="219" t="s">
        <v>435</v>
      </c>
      <c r="D395" s="219" t="s">
        <v>139</v>
      </c>
      <c r="E395" s="220" t="s">
        <v>436</v>
      </c>
      <c r="F395" s="221" t="s">
        <v>437</v>
      </c>
      <c r="G395" s="222" t="s">
        <v>184</v>
      </c>
      <c r="H395" s="223">
        <v>257.15100000000001</v>
      </c>
      <c r="I395" s="224"/>
      <c r="J395" s="225">
        <f>ROUND(I395*H395,2)</f>
        <v>0</v>
      </c>
      <c r="K395" s="221" t="s">
        <v>143</v>
      </c>
      <c r="L395" s="45"/>
      <c r="M395" s="226" t="s">
        <v>1</v>
      </c>
      <c r="N395" s="227" t="s">
        <v>41</v>
      </c>
      <c r="O395" s="92"/>
      <c r="P395" s="228">
        <f>O395*H395</f>
        <v>0</v>
      </c>
      <c r="Q395" s="228">
        <v>0</v>
      </c>
      <c r="R395" s="228">
        <f>Q395*H395</f>
        <v>0</v>
      </c>
      <c r="S395" s="228">
        <v>0</v>
      </c>
      <c r="T395" s="229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30" t="s">
        <v>144</v>
      </c>
      <c r="AT395" s="230" t="s">
        <v>139</v>
      </c>
      <c r="AU395" s="230" t="s">
        <v>86</v>
      </c>
      <c r="AY395" s="18" t="s">
        <v>136</v>
      </c>
      <c r="BE395" s="231">
        <f>IF(N395="základní",J395,0)</f>
        <v>0</v>
      </c>
      <c r="BF395" s="231">
        <f>IF(N395="snížená",J395,0)</f>
        <v>0</v>
      </c>
      <c r="BG395" s="231">
        <f>IF(N395="zákl. přenesená",J395,0)</f>
        <v>0</v>
      </c>
      <c r="BH395" s="231">
        <f>IF(N395="sníž. přenesená",J395,0)</f>
        <v>0</v>
      </c>
      <c r="BI395" s="231">
        <f>IF(N395="nulová",J395,0)</f>
        <v>0</v>
      </c>
      <c r="BJ395" s="18" t="s">
        <v>84</v>
      </c>
      <c r="BK395" s="231">
        <f>ROUND(I395*H395,2)</f>
        <v>0</v>
      </c>
      <c r="BL395" s="18" t="s">
        <v>144</v>
      </c>
      <c r="BM395" s="230" t="s">
        <v>438</v>
      </c>
    </row>
    <row r="396" s="2" customFormat="1">
      <c r="A396" s="39"/>
      <c r="B396" s="40"/>
      <c r="C396" s="41"/>
      <c r="D396" s="232" t="s">
        <v>146</v>
      </c>
      <c r="E396" s="41"/>
      <c r="F396" s="233" t="s">
        <v>439</v>
      </c>
      <c r="G396" s="41"/>
      <c r="H396" s="41"/>
      <c r="I396" s="234"/>
      <c r="J396" s="41"/>
      <c r="K396" s="41"/>
      <c r="L396" s="45"/>
      <c r="M396" s="235"/>
      <c r="N396" s="236"/>
      <c r="O396" s="92"/>
      <c r="P396" s="92"/>
      <c r="Q396" s="92"/>
      <c r="R396" s="92"/>
      <c r="S396" s="92"/>
      <c r="T396" s="93"/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T396" s="18" t="s">
        <v>146</v>
      </c>
      <c r="AU396" s="18" t="s">
        <v>86</v>
      </c>
    </row>
    <row r="397" s="2" customFormat="1">
      <c r="A397" s="39"/>
      <c r="B397" s="40"/>
      <c r="C397" s="41"/>
      <c r="D397" s="237" t="s">
        <v>148</v>
      </c>
      <c r="E397" s="41"/>
      <c r="F397" s="238" t="s">
        <v>440</v>
      </c>
      <c r="G397" s="41"/>
      <c r="H397" s="41"/>
      <c r="I397" s="234"/>
      <c r="J397" s="41"/>
      <c r="K397" s="41"/>
      <c r="L397" s="45"/>
      <c r="M397" s="235"/>
      <c r="N397" s="236"/>
      <c r="O397" s="92"/>
      <c r="P397" s="92"/>
      <c r="Q397" s="92"/>
      <c r="R397" s="92"/>
      <c r="S397" s="92"/>
      <c r="T397" s="93"/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T397" s="18" t="s">
        <v>148</v>
      </c>
      <c r="AU397" s="18" t="s">
        <v>86</v>
      </c>
    </row>
    <row r="398" s="2" customFormat="1" ht="24.15" customHeight="1">
      <c r="A398" s="39"/>
      <c r="B398" s="40"/>
      <c r="C398" s="219" t="s">
        <v>441</v>
      </c>
      <c r="D398" s="219" t="s">
        <v>139</v>
      </c>
      <c r="E398" s="220" t="s">
        <v>442</v>
      </c>
      <c r="F398" s="221" t="s">
        <v>443</v>
      </c>
      <c r="G398" s="222" t="s">
        <v>184</v>
      </c>
      <c r="H398" s="223">
        <v>257.15100000000001</v>
      </c>
      <c r="I398" s="224"/>
      <c r="J398" s="225">
        <f>ROUND(I398*H398,2)</f>
        <v>0</v>
      </c>
      <c r="K398" s="221" t="s">
        <v>143</v>
      </c>
      <c r="L398" s="45"/>
      <c r="M398" s="226" t="s">
        <v>1</v>
      </c>
      <c r="N398" s="227" t="s">
        <v>41</v>
      </c>
      <c r="O398" s="92"/>
      <c r="P398" s="228">
        <f>O398*H398</f>
        <v>0</v>
      </c>
      <c r="Q398" s="228">
        <v>0</v>
      </c>
      <c r="R398" s="228">
        <f>Q398*H398</f>
        <v>0</v>
      </c>
      <c r="S398" s="228">
        <v>0</v>
      </c>
      <c r="T398" s="229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30" t="s">
        <v>144</v>
      </c>
      <c r="AT398" s="230" t="s">
        <v>139</v>
      </c>
      <c r="AU398" s="230" t="s">
        <v>86</v>
      </c>
      <c r="AY398" s="18" t="s">
        <v>136</v>
      </c>
      <c r="BE398" s="231">
        <f>IF(N398="základní",J398,0)</f>
        <v>0</v>
      </c>
      <c r="BF398" s="231">
        <f>IF(N398="snížená",J398,0)</f>
        <v>0</v>
      </c>
      <c r="BG398" s="231">
        <f>IF(N398="zákl. přenesená",J398,0)</f>
        <v>0</v>
      </c>
      <c r="BH398" s="231">
        <f>IF(N398="sníž. přenesená",J398,0)</f>
        <v>0</v>
      </c>
      <c r="BI398" s="231">
        <f>IF(N398="nulová",J398,0)</f>
        <v>0</v>
      </c>
      <c r="BJ398" s="18" t="s">
        <v>84</v>
      </c>
      <c r="BK398" s="231">
        <f>ROUND(I398*H398,2)</f>
        <v>0</v>
      </c>
      <c r="BL398" s="18" t="s">
        <v>144</v>
      </c>
      <c r="BM398" s="230" t="s">
        <v>444</v>
      </c>
    </row>
    <row r="399" s="2" customFormat="1">
      <c r="A399" s="39"/>
      <c r="B399" s="40"/>
      <c r="C399" s="41"/>
      <c r="D399" s="232" t="s">
        <v>146</v>
      </c>
      <c r="E399" s="41"/>
      <c r="F399" s="233" t="s">
        <v>445</v>
      </c>
      <c r="G399" s="41"/>
      <c r="H399" s="41"/>
      <c r="I399" s="234"/>
      <c r="J399" s="41"/>
      <c r="K399" s="41"/>
      <c r="L399" s="45"/>
      <c r="M399" s="235"/>
      <c r="N399" s="236"/>
      <c r="O399" s="92"/>
      <c r="P399" s="92"/>
      <c r="Q399" s="92"/>
      <c r="R399" s="92"/>
      <c r="S399" s="92"/>
      <c r="T399" s="93"/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T399" s="18" t="s">
        <v>146</v>
      </c>
      <c r="AU399" s="18" t="s">
        <v>86</v>
      </c>
    </row>
    <row r="400" s="2" customFormat="1">
      <c r="A400" s="39"/>
      <c r="B400" s="40"/>
      <c r="C400" s="41"/>
      <c r="D400" s="237" t="s">
        <v>148</v>
      </c>
      <c r="E400" s="41"/>
      <c r="F400" s="238" t="s">
        <v>446</v>
      </c>
      <c r="G400" s="41"/>
      <c r="H400" s="41"/>
      <c r="I400" s="234"/>
      <c r="J400" s="41"/>
      <c r="K400" s="41"/>
      <c r="L400" s="45"/>
      <c r="M400" s="235"/>
      <c r="N400" s="236"/>
      <c r="O400" s="92"/>
      <c r="P400" s="92"/>
      <c r="Q400" s="92"/>
      <c r="R400" s="92"/>
      <c r="S400" s="92"/>
      <c r="T400" s="93"/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T400" s="18" t="s">
        <v>148</v>
      </c>
      <c r="AU400" s="18" t="s">
        <v>86</v>
      </c>
    </row>
    <row r="401" s="2" customFormat="1" ht="24.15" customHeight="1">
      <c r="A401" s="39"/>
      <c r="B401" s="40"/>
      <c r="C401" s="219" t="s">
        <v>447</v>
      </c>
      <c r="D401" s="219" t="s">
        <v>139</v>
      </c>
      <c r="E401" s="220" t="s">
        <v>448</v>
      </c>
      <c r="F401" s="221" t="s">
        <v>449</v>
      </c>
      <c r="G401" s="222" t="s">
        <v>184</v>
      </c>
      <c r="H401" s="223">
        <v>7457.3789999999999</v>
      </c>
      <c r="I401" s="224"/>
      <c r="J401" s="225">
        <f>ROUND(I401*H401,2)</f>
        <v>0</v>
      </c>
      <c r="K401" s="221" t="s">
        <v>143</v>
      </c>
      <c r="L401" s="45"/>
      <c r="M401" s="226" t="s">
        <v>1</v>
      </c>
      <c r="N401" s="227" t="s">
        <v>41</v>
      </c>
      <c r="O401" s="92"/>
      <c r="P401" s="228">
        <f>O401*H401</f>
        <v>0</v>
      </c>
      <c r="Q401" s="228">
        <v>0</v>
      </c>
      <c r="R401" s="228">
        <f>Q401*H401</f>
        <v>0</v>
      </c>
      <c r="S401" s="228">
        <v>0</v>
      </c>
      <c r="T401" s="229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30" t="s">
        <v>144</v>
      </c>
      <c r="AT401" s="230" t="s">
        <v>139</v>
      </c>
      <c r="AU401" s="230" t="s">
        <v>86</v>
      </c>
      <c r="AY401" s="18" t="s">
        <v>136</v>
      </c>
      <c r="BE401" s="231">
        <f>IF(N401="základní",J401,0)</f>
        <v>0</v>
      </c>
      <c r="BF401" s="231">
        <f>IF(N401="snížená",J401,0)</f>
        <v>0</v>
      </c>
      <c r="BG401" s="231">
        <f>IF(N401="zákl. přenesená",J401,0)</f>
        <v>0</v>
      </c>
      <c r="BH401" s="231">
        <f>IF(N401="sníž. přenesená",J401,0)</f>
        <v>0</v>
      </c>
      <c r="BI401" s="231">
        <f>IF(N401="nulová",J401,0)</f>
        <v>0</v>
      </c>
      <c r="BJ401" s="18" t="s">
        <v>84</v>
      </c>
      <c r="BK401" s="231">
        <f>ROUND(I401*H401,2)</f>
        <v>0</v>
      </c>
      <c r="BL401" s="18" t="s">
        <v>144</v>
      </c>
      <c r="BM401" s="230" t="s">
        <v>450</v>
      </c>
    </row>
    <row r="402" s="2" customFormat="1">
      <c r="A402" s="39"/>
      <c r="B402" s="40"/>
      <c r="C402" s="41"/>
      <c r="D402" s="232" t="s">
        <v>146</v>
      </c>
      <c r="E402" s="41"/>
      <c r="F402" s="233" t="s">
        <v>451</v>
      </c>
      <c r="G402" s="41"/>
      <c r="H402" s="41"/>
      <c r="I402" s="234"/>
      <c r="J402" s="41"/>
      <c r="K402" s="41"/>
      <c r="L402" s="45"/>
      <c r="M402" s="235"/>
      <c r="N402" s="236"/>
      <c r="O402" s="92"/>
      <c r="P402" s="92"/>
      <c r="Q402" s="92"/>
      <c r="R402" s="92"/>
      <c r="S402" s="92"/>
      <c r="T402" s="93"/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T402" s="18" t="s">
        <v>146</v>
      </c>
      <c r="AU402" s="18" t="s">
        <v>86</v>
      </c>
    </row>
    <row r="403" s="2" customFormat="1">
      <c r="A403" s="39"/>
      <c r="B403" s="40"/>
      <c r="C403" s="41"/>
      <c r="D403" s="237" t="s">
        <v>148</v>
      </c>
      <c r="E403" s="41"/>
      <c r="F403" s="238" t="s">
        <v>452</v>
      </c>
      <c r="G403" s="41"/>
      <c r="H403" s="41"/>
      <c r="I403" s="234"/>
      <c r="J403" s="41"/>
      <c r="K403" s="41"/>
      <c r="L403" s="45"/>
      <c r="M403" s="235"/>
      <c r="N403" s="236"/>
      <c r="O403" s="92"/>
      <c r="P403" s="92"/>
      <c r="Q403" s="92"/>
      <c r="R403" s="92"/>
      <c r="S403" s="92"/>
      <c r="T403" s="93"/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T403" s="18" t="s">
        <v>148</v>
      </c>
      <c r="AU403" s="18" t="s">
        <v>86</v>
      </c>
    </row>
    <row r="404" s="14" customFormat="1">
      <c r="A404" s="14"/>
      <c r="B404" s="249"/>
      <c r="C404" s="250"/>
      <c r="D404" s="232" t="s">
        <v>150</v>
      </c>
      <c r="E404" s="250"/>
      <c r="F404" s="252" t="s">
        <v>453</v>
      </c>
      <c r="G404" s="250"/>
      <c r="H404" s="253">
        <v>7457.3789999999999</v>
      </c>
      <c r="I404" s="254"/>
      <c r="J404" s="250"/>
      <c r="K404" s="250"/>
      <c r="L404" s="255"/>
      <c r="M404" s="256"/>
      <c r="N404" s="257"/>
      <c r="O404" s="257"/>
      <c r="P404" s="257"/>
      <c r="Q404" s="257"/>
      <c r="R404" s="257"/>
      <c r="S404" s="257"/>
      <c r="T404" s="258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59" t="s">
        <v>150</v>
      </c>
      <c r="AU404" s="259" t="s">
        <v>86</v>
      </c>
      <c r="AV404" s="14" t="s">
        <v>86</v>
      </c>
      <c r="AW404" s="14" t="s">
        <v>4</v>
      </c>
      <c r="AX404" s="14" t="s">
        <v>84</v>
      </c>
      <c r="AY404" s="259" t="s">
        <v>136</v>
      </c>
    </row>
    <row r="405" s="2" customFormat="1" ht="37.8" customHeight="1">
      <c r="A405" s="39"/>
      <c r="B405" s="40"/>
      <c r="C405" s="219" t="s">
        <v>454</v>
      </c>
      <c r="D405" s="219" t="s">
        <v>139</v>
      </c>
      <c r="E405" s="220" t="s">
        <v>455</v>
      </c>
      <c r="F405" s="221" t="s">
        <v>456</v>
      </c>
      <c r="G405" s="222" t="s">
        <v>184</v>
      </c>
      <c r="H405" s="223">
        <v>257.15100000000001</v>
      </c>
      <c r="I405" s="224"/>
      <c r="J405" s="225">
        <f>ROUND(I405*H405,2)</f>
        <v>0</v>
      </c>
      <c r="K405" s="221" t="s">
        <v>1</v>
      </c>
      <c r="L405" s="45"/>
      <c r="M405" s="226" t="s">
        <v>1</v>
      </c>
      <c r="N405" s="227" t="s">
        <v>41</v>
      </c>
      <c r="O405" s="92"/>
      <c r="P405" s="228">
        <f>O405*H405</f>
        <v>0</v>
      </c>
      <c r="Q405" s="228">
        <v>0</v>
      </c>
      <c r="R405" s="228">
        <f>Q405*H405</f>
        <v>0</v>
      </c>
      <c r="S405" s="228">
        <v>0</v>
      </c>
      <c r="T405" s="229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30" t="s">
        <v>144</v>
      </c>
      <c r="AT405" s="230" t="s">
        <v>139</v>
      </c>
      <c r="AU405" s="230" t="s">
        <v>86</v>
      </c>
      <c r="AY405" s="18" t="s">
        <v>136</v>
      </c>
      <c r="BE405" s="231">
        <f>IF(N405="základní",J405,0)</f>
        <v>0</v>
      </c>
      <c r="BF405" s="231">
        <f>IF(N405="snížená",J405,0)</f>
        <v>0</v>
      </c>
      <c r="BG405" s="231">
        <f>IF(N405="zákl. přenesená",J405,0)</f>
        <v>0</v>
      </c>
      <c r="BH405" s="231">
        <f>IF(N405="sníž. přenesená",J405,0)</f>
        <v>0</v>
      </c>
      <c r="BI405" s="231">
        <f>IF(N405="nulová",J405,0)</f>
        <v>0</v>
      </c>
      <c r="BJ405" s="18" t="s">
        <v>84</v>
      </c>
      <c r="BK405" s="231">
        <f>ROUND(I405*H405,2)</f>
        <v>0</v>
      </c>
      <c r="BL405" s="18" t="s">
        <v>144</v>
      </c>
      <c r="BM405" s="230" t="s">
        <v>457</v>
      </c>
    </row>
    <row r="406" s="2" customFormat="1">
      <c r="A406" s="39"/>
      <c r="B406" s="40"/>
      <c r="C406" s="41"/>
      <c r="D406" s="232" t="s">
        <v>146</v>
      </c>
      <c r="E406" s="41"/>
      <c r="F406" s="233" t="s">
        <v>456</v>
      </c>
      <c r="G406" s="41"/>
      <c r="H406" s="41"/>
      <c r="I406" s="234"/>
      <c r="J406" s="41"/>
      <c r="K406" s="41"/>
      <c r="L406" s="45"/>
      <c r="M406" s="235"/>
      <c r="N406" s="236"/>
      <c r="O406" s="92"/>
      <c r="P406" s="92"/>
      <c r="Q406" s="92"/>
      <c r="R406" s="92"/>
      <c r="S406" s="92"/>
      <c r="T406" s="93"/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T406" s="18" t="s">
        <v>146</v>
      </c>
      <c r="AU406" s="18" t="s">
        <v>86</v>
      </c>
    </row>
    <row r="407" s="12" customFormat="1" ht="22.8" customHeight="1">
      <c r="A407" s="12"/>
      <c r="B407" s="203"/>
      <c r="C407" s="204"/>
      <c r="D407" s="205" t="s">
        <v>75</v>
      </c>
      <c r="E407" s="217" t="s">
        <v>458</v>
      </c>
      <c r="F407" s="217" t="s">
        <v>459</v>
      </c>
      <c r="G407" s="204"/>
      <c r="H407" s="204"/>
      <c r="I407" s="207"/>
      <c r="J407" s="218">
        <f>BK407</f>
        <v>0</v>
      </c>
      <c r="K407" s="204"/>
      <c r="L407" s="209"/>
      <c r="M407" s="210"/>
      <c r="N407" s="211"/>
      <c r="O407" s="211"/>
      <c r="P407" s="212">
        <f>SUM(P408:P410)</f>
        <v>0</v>
      </c>
      <c r="Q407" s="211"/>
      <c r="R407" s="212">
        <f>SUM(R408:R410)</f>
        <v>0</v>
      </c>
      <c r="S407" s="211"/>
      <c r="T407" s="213">
        <f>SUM(T408:T410)</f>
        <v>0</v>
      </c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R407" s="214" t="s">
        <v>84</v>
      </c>
      <c r="AT407" s="215" t="s">
        <v>75</v>
      </c>
      <c r="AU407" s="215" t="s">
        <v>84</v>
      </c>
      <c r="AY407" s="214" t="s">
        <v>136</v>
      </c>
      <c r="BK407" s="216">
        <f>SUM(BK408:BK410)</f>
        <v>0</v>
      </c>
    </row>
    <row r="408" s="2" customFormat="1" ht="21.75" customHeight="1">
      <c r="A408" s="39"/>
      <c r="B408" s="40"/>
      <c r="C408" s="219" t="s">
        <v>460</v>
      </c>
      <c r="D408" s="219" t="s">
        <v>139</v>
      </c>
      <c r="E408" s="220" t="s">
        <v>461</v>
      </c>
      <c r="F408" s="221" t="s">
        <v>462</v>
      </c>
      <c r="G408" s="222" t="s">
        <v>184</v>
      </c>
      <c r="H408" s="223">
        <v>189.24199999999999</v>
      </c>
      <c r="I408" s="224"/>
      <c r="J408" s="225">
        <f>ROUND(I408*H408,2)</f>
        <v>0</v>
      </c>
      <c r="K408" s="221" t="s">
        <v>143</v>
      </c>
      <c r="L408" s="45"/>
      <c r="M408" s="226" t="s">
        <v>1</v>
      </c>
      <c r="N408" s="227" t="s">
        <v>41</v>
      </c>
      <c r="O408" s="92"/>
      <c r="P408" s="228">
        <f>O408*H408</f>
        <v>0</v>
      </c>
      <c r="Q408" s="228">
        <v>0</v>
      </c>
      <c r="R408" s="228">
        <f>Q408*H408</f>
        <v>0</v>
      </c>
      <c r="S408" s="228">
        <v>0</v>
      </c>
      <c r="T408" s="229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30" t="s">
        <v>144</v>
      </c>
      <c r="AT408" s="230" t="s">
        <v>139</v>
      </c>
      <c r="AU408" s="230" t="s">
        <v>86</v>
      </c>
      <c r="AY408" s="18" t="s">
        <v>136</v>
      </c>
      <c r="BE408" s="231">
        <f>IF(N408="základní",J408,0)</f>
        <v>0</v>
      </c>
      <c r="BF408" s="231">
        <f>IF(N408="snížená",J408,0)</f>
        <v>0</v>
      </c>
      <c r="BG408" s="231">
        <f>IF(N408="zákl. přenesená",J408,0)</f>
        <v>0</v>
      </c>
      <c r="BH408" s="231">
        <f>IF(N408="sníž. přenesená",J408,0)</f>
        <v>0</v>
      </c>
      <c r="BI408" s="231">
        <f>IF(N408="nulová",J408,0)</f>
        <v>0</v>
      </c>
      <c r="BJ408" s="18" t="s">
        <v>84</v>
      </c>
      <c r="BK408" s="231">
        <f>ROUND(I408*H408,2)</f>
        <v>0</v>
      </c>
      <c r="BL408" s="18" t="s">
        <v>144</v>
      </c>
      <c r="BM408" s="230" t="s">
        <v>463</v>
      </c>
    </row>
    <row r="409" s="2" customFormat="1">
      <c r="A409" s="39"/>
      <c r="B409" s="40"/>
      <c r="C409" s="41"/>
      <c r="D409" s="232" t="s">
        <v>146</v>
      </c>
      <c r="E409" s="41"/>
      <c r="F409" s="233" t="s">
        <v>464</v>
      </c>
      <c r="G409" s="41"/>
      <c r="H409" s="41"/>
      <c r="I409" s="234"/>
      <c r="J409" s="41"/>
      <c r="K409" s="41"/>
      <c r="L409" s="45"/>
      <c r="M409" s="235"/>
      <c r="N409" s="236"/>
      <c r="O409" s="92"/>
      <c r="P409" s="92"/>
      <c r="Q409" s="92"/>
      <c r="R409" s="92"/>
      <c r="S409" s="92"/>
      <c r="T409" s="93"/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T409" s="18" t="s">
        <v>146</v>
      </c>
      <c r="AU409" s="18" t="s">
        <v>86</v>
      </c>
    </row>
    <row r="410" s="2" customFormat="1">
      <c r="A410" s="39"/>
      <c r="B410" s="40"/>
      <c r="C410" s="41"/>
      <c r="D410" s="237" t="s">
        <v>148</v>
      </c>
      <c r="E410" s="41"/>
      <c r="F410" s="238" t="s">
        <v>465</v>
      </c>
      <c r="G410" s="41"/>
      <c r="H410" s="41"/>
      <c r="I410" s="234"/>
      <c r="J410" s="41"/>
      <c r="K410" s="41"/>
      <c r="L410" s="45"/>
      <c r="M410" s="235"/>
      <c r="N410" s="236"/>
      <c r="O410" s="92"/>
      <c r="P410" s="92"/>
      <c r="Q410" s="92"/>
      <c r="R410" s="92"/>
      <c r="S410" s="92"/>
      <c r="T410" s="93"/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T410" s="18" t="s">
        <v>148</v>
      </c>
      <c r="AU410" s="18" t="s">
        <v>86</v>
      </c>
    </row>
    <row r="411" s="12" customFormat="1" ht="25.92" customHeight="1">
      <c r="A411" s="12"/>
      <c r="B411" s="203"/>
      <c r="C411" s="204"/>
      <c r="D411" s="205" t="s">
        <v>75</v>
      </c>
      <c r="E411" s="206" t="s">
        <v>466</v>
      </c>
      <c r="F411" s="206" t="s">
        <v>467</v>
      </c>
      <c r="G411" s="204"/>
      <c r="H411" s="204"/>
      <c r="I411" s="207"/>
      <c r="J411" s="208">
        <f>BK411</f>
        <v>0</v>
      </c>
      <c r="K411" s="204"/>
      <c r="L411" s="209"/>
      <c r="M411" s="210"/>
      <c r="N411" s="211"/>
      <c r="O411" s="211"/>
      <c r="P411" s="212">
        <f>P412+P456+P502+P534+P605+P646+P689+P722+P778+P808+P855+P922+P970</f>
        <v>0</v>
      </c>
      <c r="Q411" s="211"/>
      <c r="R411" s="212">
        <f>R412+R456+R502+R534+R605+R646+R689+R722+R778+R808+R855+R922+R970</f>
        <v>95.025669010000001</v>
      </c>
      <c r="S411" s="211"/>
      <c r="T411" s="213">
        <f>T412+T456+T502+T534+T605+T646+T689+T722+T778+T808+T855+T922+T970</f>
        <v>24.454968449999999</v>
      </c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R411" s="214" t="s">
        <v>86</v>
      </c>
      <c r="AT411" s="215" t="s">
        <v>75</v>
      </c>
      <c r="AU411" s="215" t="s">
        <v>76</v>
      </c>
      <c r="AY411" s="214" t="s">
        <v>136</v>
      </c>
      <c r="BK411" s="216">
        <f>BK412+BK456+BK502+BK534+BK605+BK646+BK689+BK722+BK778+BK808+BK855+BK922+BK970</f>
        <v>0</v>
      </c>
    </row>
    <row r="412" s="12" customFormat="1" ht="22.8" customHeight="1">
      <c r="A412" s="12"/>
      <c r="B412" s="203"/>
      <c r="C412" s="204"/>
      <c r="D412" s="205" t="s">
        <v>75</v>
      </c>
      <c r="E412" s="217" t="s">
        <v>468</v>
      </c>
      <c r="F412" s="217" t="s">
        <v>469</v>
      </c>
      <c r="G412" s="204"/>
      <c r="H412" s="204"/>
      <c r="I412" s="207"/>
      <c r="J412" s="218">
        <f>BK412</f>
        <v>0</v>
      </c>
      <c r="K412" s="204"/>
      <c r="L412" s="209"/>
      <c r="M412" s="210"/>
      <c r="N412" s="211"/>
      <c r="O412" s="211"/>
      <c r="P412" s="212">
        <f>SUM(P413:P455)</f>
        <v>0</v>
      </c>
      <c r="Q412" s="211"/>
      <c r="R412" s="212">
        <f>SUM(R413:R455)</f>
        <v>8.5432980000000001</v>
      </c>
      <c r="S412" s="211"/>
      <c r="T412" s="213">
        <f>SUM(T413:T455)</f>
        <v>1.2683549999999999</v>
      </c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R412" s="214" t="s">
        <v>86</v>
      </c>
      <c r="AT412" s="215" t="s">
        <v>75</v>
      </c>
      <c r="AU412" s="215" t="s">
        <v>84</v>
      </c>
      <c r="AY412" s="214" t="s">
        <v>136</v>
      </c>
      <c r="BK412" s="216">
        <f>SUM(BK413:BK455)</f>
        <v>0</v>
      </c>
    </row>
    <row r="413" s="2" customFormat="1" ht="24.15" customHeight="1">
      <c r="A413" s="39"/>
      <c r="B413" s="40"/>
      <c r="C413" s="219" t="s">
        <v>470</v>
      </c>
      <c r="D413" s="219" t="s">
        <v>139</v>
      </c>
      <c r="E413" s="220" t="s">
        <v>471</v>
      </c>
      <c r="F413" s="221" t="s">
        <v>472</v>
      </c>
      <c r="G413" s="222" t="s">
        <v>142</v>
      </c>
      <c r="H413" s="223">
        <v>1204.3499999999999</v>
      </c>
      <c r="I413" s="224"/>
      <c r="J413" s="225">
        <f>ROUND(I413*H413,2)</f>
        <v>0</v>
      </c>
      <c r="K413" s="221" t="s">
        <v>143</v>
      </c>
      <c r="L413" s="45"/>
      <c r="M413" s="226" t="s">
        <v>1</v>
      </c>
      <c r="N413" s="227" t="s">
        <v>41</v>
      </c>
      <c r="O413" s="92"/>
      <c r="P413" s="228">
        <f>O413*H413</f>
        <v>0</v>
      </c>
      <c r="Q413" s="228">
        <v>0</v>
      </c>
      <c r="R413" s="228">
        <f>Q413*H413</f>
        <v>0</v>
      </c>
      <c r="S413" s="228">
        <v>0</v>
      </c>
      <c r="T413" s="229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30" t="s">
        <v>473</v>
      </c>
      <c r="AT413" s="230" t="s">
        <v>139</v>
      </c>
      <c r="AU413" s="230" t="s">
        <v>86</v>
      </c>
      <c r="AY413" s="18" t="s">
        <v>136</v>
      </c>
      <c r="BE413" s="231">
        <f>IF(N413="základní",J413,0)</f>
        <v>0</v>
      </c>
      <c r="BF413" s="231">
        <f>IF(N413="snížená",J413,0)</f>
        <v>0</v>
      </c>
      <c r="BG413" s="231">
        <f>IF(N413="zákl. přenesená",J413,0)</f>
        <v>0</v>
      </c>
      <c r="BH413" s="231">
        <f>IF(N413="sníž. přenesená",J413,0)</f>
        <v>0</v>
      </c>
      <c r="BI413" s="231">
        <f>IF(N413="nulová",J413,0)</f>
        <v>0</v>
      </c>
      <c r="BJ413" s="18" t="s">
        <v>84</v>
      </c>
      <c r="BK413" s="231">
        <f>ROUND(I413*H413,2)</f>
        <v>0</v>
      </c>
      <c r="BL413" s="18" t="s">
        <v>473</v>
      </c>
      <c r="BM413" s="230" t="s">
        <v>474</v>
      </c>
    </row>
    <row r="414" s="2" customFormat="1">
      <c r="A414" s="39"/>
      <c r="B414" s="40"/>
      <c r="C414" s="41"/>
      <c r="D414" s="232" t="s">
        <v>146</v>
      </c>
      <c r="E414" s="41"/>
      <c r="F414" s="233" t="s">
        <v>475</v>
      </c>
      <c r="G414" s="41"/>
      <c r="H414" s="41"/>
      <c r="I414" s="234"/>
      <c r="J414" s="41"/>
      <c r="K414" s="41"/>
      <c r="L414" s="45"/>
      <c r="M414" s="235"/>
      <c r="N414" s="236"/>
      <c r="O414" s="92"/>
      <c r="P414" s="92"/>
      <c r="Q414" s="92"/>
      <c r="R414" s="92"/>
      <c r="S414" s="92"/>
      <c r="T414" s="93"/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T414" s="18" t="s">
        <v>146</v>
      </c>
      <c r="AU414" s="18" t="s">
        <v>86</v>
      </c>
    </row>
    <row r="415" s="2" customFormat="1">
      <c r="A415" s="39"/>
      <c r="B415" s="40"/>
      <c r="C415" s="41"/>
      <c r="D415" s="237" t="s">
        <v>148</v>
      </c>
      <c r="E415" s="41"/>
      <c r="F415" s="238" t="s">
        <v>476</v>
      </c>
      <c r="G415" s="41"/>
      <c r="H415" s="41"/>
      <c r="I415" s="234"/>
      <c r="J415" s="41"/>
      <c r="K415" s="41"/>
      <c r="L415" s="45"/>
      <c r="M415" s="235"/>
      <c r="N415" s="236"/>
      <c r="O415" s="92"/>
      <c r="P415" s="92"/>
      <c r="Q415" s="92"/>
      <c r="R415" s="92"/>
      <c r="S415" s="92"/>
      <c r="T415" s="93"/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T415" s="18" t="s">
        <v>148</v>
      </c>
      <c r="AU415" s="18" t="s">
        <v>86</v>
      </c>
    </row>
    <row r="416" s="13" customFormat="1">
      <c r="A416" s="13"/>
      <c r="B416" s="239"/>
      <c r="C416" s="240"/>
      <c r="D416" s="232" t="s">
        <v>150</v>
      </c>
      <c r="E416" s="241" t="s">
        <v>1</v>
      </c>
      <c r="F416" s="242" t="s">
        <v>166</v>
      </c>
      <c r="G416" s="240"/>
      <c r="H416" s="241" t="s">
        <v>1</v>
      </c>
      <c r="I416" s="243"/>
      <c r="J416" s="240"/>
      <c r="K416" s="240"/>
      <c r="L416" s="244"/>
      <c r="M416" s="245"/>
      <c r="N416" s="246"/>
      <c r="O416" s="246"/>
      <c r="P416" s="246"/>
      <c r="Q416" s="246"/>
      <c r="R416" s="246"/>
      <c r="S416" s="246"/>
      <c r="T416" s="247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8" t="s">
        <v>150</v>
      </c>
      <c r="AU416" s="248" t="s">
        <v>86</v>
      </c>
      <c r="AV416" s="13" t="s">
        <v>84</v>
      </c>
      <c r="AW416" s="13" t="s">
        <v>32</v>
      </c>
      <c r="AX416" s="13" t="s">
        <v>76</v>
      </c>
      <c r="AY416" s="248" t="s">
        <v>136</v>
      </c>
    </row>
    <row r="417" s="14" customFormat="1">
      <c r="A417" s="14"/>
      <c r="B417" s="249"/>
      <c r="C417" s="250"/>
      <c r="D417" s="232" t="s">
        <v>150</v>
      </c>
      <c r="E417" s="251" t="s">
        <v>1</v>
      </c>
      <c r="F417" s="252" t="s">
        <v>260</v>
      </c>
      <c r="G417" s="250"/>
      <c r="H417" s="253">
        <v>16.050000000000001</v>
      </c>
      <c r="I417" s="254"/>
      <c r="J417" s="250"/>
      <c r="K417" s="250"/>
      <c r="L417" s="255"/>
      <c r="M417" s="256"/>
      <c r="N417" s="257"/>
      <c r="O417" s="257"/>
      <c r="P417" s="257"/>
      <c r="Q417" s="257"/>
      <c r="R417" s="257"/>
      <c r="S417" s="257"/>
      <c r="T417" s="258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59" t="s">
        <v>150</v>
      </c>
      <c r="AU417" s="259" t="s">
        <v>86</v>
      </c>
      <c r="AV417" s="14" t="s">
        <v>86</v>
      </c>
      <c r="AW417" s="14" t="s">
        <v>32</v>
      </c>
      <c r="AX417" s="14" t="s">
        <v>76</v>
      </c>
      <c r="AY417" s="259" t="s">
        <v>136</v>
      </c>
    </row>
    <row r="418" s="13" customFormat="1">
      <c r="A418" s="13"/>
      <c r="B418" s="239"/>
      <c r="C418" s="240"/>
      <c r="D418" s="232" t="s">
        <v>150</v>
      </c>
      <c r="E418" s="241" t="s">
        <v>1</v>
      </c>
      <c r="F418" s="242" t="s">
        <v>284</v>
      </c>
      <c r="G418" s="240"/>
      <c r="H418" s="241" t="s">
        <v>1</v>
      </c>
      <c r="I418" s="243"/>
      <c r="J418" s="240"/>
      <c r="K418" s="240"/>
      <c r="L418" s="244"/>
      <c r="M418" s="245"/>
      <c r="N418" s="246"/>
      <c r="O418" s="246"/>
      <c r="P418" s="246"/>
      <c r="Q418" s="246"/>
      <c r="R418" s="246"/>
      <c r="S418" s="246"/>
      <c r="T418" s="247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8" t="s">
        <v>150</v>
      </c>
      <c r="AU418" s="248" t="s">
        <v>86</v>
      </c>
      <c r="AV418" s="13" t="s">
        <v>84</v>
      </c>
      <c r="AW418" s="13" t="s">
        <v>32</v>
      </c>
      <c r="AX418" s="13" t="s">
        <v>76</v>
      </c>
      <c r="AY418" s="248" t="s">
        <v>136</v>
      </c>
    </row>
    <row r="419" s="14" customFormat="1">
      <c r="A419" s="14"/>
      <c r="B419" s="249"/>
      <c r="C419" s="250"/>
      <c r="D419" s="232" t="s">
        <v>150</v>
      </c>
      <c r="E419" s="251" t="s">
        <v>1</v>
      </c>
      <c r="F419" s="252" t="s">
        <v>285</v>
      </c>
      <c r="G419" s="250"/>
      <c r="H419" s="253">
        <v>1003.8</v>
      </c>
      <c r="I419" s="254"/>
      <c r="J419" s="250"/>
      <c r="K419" s="250"/>
      <c r="L419" s="255"/>
      <c r="M419" s="256"/>
      <c r="N419" s="257"/>
      <c r="O419" s="257"/>
      <c r="P419" s="257"/>
      <c r="Q419" s="257"/>
      <c r="R419" s="257"/>
      <c r="S419" s="257"/>
      <c r="T419" s="258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9" t="s">
        <v>150</v>
      </c>
      <c r="AU419" s="259" t="s">
        <v>86</v>
      </c>
      <c r="AV419" s="14" t="s">
        <v>86</v>
      </c>
      <c r="AW419" s="14" t="s">
        <v>32</v>
      </c>
      <c r="AX419" s="14" t="s">
        <v>76</v>
      </c>
      <c r="AY419" s="259" t="s">
        <v>136</v>
      </c>
    </row>
    <row r="420" s="13" customFormat="1">
      <c r="A420" s="13"/>
      <c r="B420" s="239"/>
      <c r="C420" s="240"/>
      <c r="D420" s="232" t="s">
        <v>150</v>
      </c>
      <c r="E420" s="241" t="s">
        <v>1</v>
      </c>
      <c r="F420" s="242" t="s">
        <v>168</v>
      </c>
      <c r="G420" s="240"/>
      <c r="H420" s="241" t="s">
        <v>1</v>
      </c>
      <c r="I420" s="243"/>
      <c r="J420" s="240"/>
      <c r="K420" s="240"/>
      <c r="L420" s="244"/>
      <c r="M420" s="245"/>
      <c r="N420" s="246"/>
      <c r="O420" s="246"/>
      <c r="P420" s="246"/>
      <c r="Q420" s="246"/>
      <c r="R420" s="246"/>
      <c r="S420" s="246"/>
      <c r="T420" s="247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8" t="s">
        <v>150</v>
      </c>
      <c r="AU420" s="248" t="s">
        <v>86</v>
      </c>
      <c r="AV420" s="13" t="s">
        <v>84</v>
      </c>
      <c r="AW420" s="13" t="s">
        <v>32</v>
      </c>
      <c r="AX420" s="13" t="s">
        <v>76</v>
      </c>
      <c r="AY420" s="248" t="s">
        <v>136</v>
      </c>
    </row>
    <row r="421" s="14" customFormat="1">
      <c r="A421" s="14"/>
      <c r="B421" s="249"/>
      <c r="C421" s="250"/>
      <c r="D421" s="232" t="s">
        <v>150</v>
      </c>
      <c r="E421" s="251" t="s">
        <v>1</v>
      </c>
      <c r="F421" s="252" t="s">
        <v>261</v>
      </c>
      <c r="G421" s="250"/>
      <c r="H421" s="253">
        <v>184.5</v>
      </c>
      <c r="I421" s="254"/>
      <c r="J421" s="250"/>
      <c r="K421" s="250"/>
      <c r="L421" s="255"/>
      <c r="M421" s="256"/>
      <c r="N421" s="257"/>
      <c r="O421" s="257"/>
      <c r="P421" s="257"/>
      <c r="Q421" s="257"/>
      <c r="R421" s="257"/>
      <c r="S421" s="257"/>
      <c r="T421" s="258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9" t="s">
        <v>150</v>
      </c>
      <c r="AU421" s="259" t="s">
        <v>86</v>
      </c>
      <c r="AV421" s="14" t="s">
        <v>86</v>
      </c>
      <c r="AW421" s="14" t="s">
        <v>32</v>
      </c>
      <c r="AX421" s="14" t="s">
        <v>76</v>
      </c>
      <c r="AY421" s="259" t="s">
        <v>136</v>
      </c>
    </row>
    <row r="422" s="15" customFormat="1">
      <c r="A422" s="15"/>
      <c r="B422" s="260"/>
      <c r="C422" s="261"/>
      <c r="D422" s="232" t="s">
        <v>150</v>
      </c>
      <c r="E422" s="262" t="s">
        <v>1</v>
      </c>
      <c r="F422" s="263" t="s">
        <v>153</v>
      </c>
      <c r="G422" s="261"/>
      <c r="H422" s="264">
        <v>1204.3499999999999</v>
      </c>
      <c r="I422" s="265"/>
      <c r="J422" s="261"/>
      <c r="K422" s="261"/>
      <c r="L422" s="266"/>
      <c r="M422" s="267"/>
      <c r="N422" s="268"/>
      <c r="O422" s="268"/>
      <c r="P422" s="268"/>
      <c r="Q422" s="268"/>
      <c r="R422" s="268"/>
      <c r="S422" s="268"/>
      <c r="T422" s="269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15"/>
      <c r="AT422" s="270" t="s">
        <v>150</v>
      </c>
      <c r="AU422" s="270" t="s">
        <v>86</v>
      </c>
      <c r="AV422" s="15" t="s">
        <v>144</v>
      </c>
      <c r="AW422" s="15" t="s">
        <v>32</v>
      </c>
      <c r="AX422" s="15" t="s">
        <v>84</v>
      </c>
      <c r="AY422" s="270" t="s">
        <v>136</v>
      </c>
    </row>
    <row r="423" s="2" customFormat="1" ht="16.5" customHeight="1">
      <c r="A423" s="39"/>
      <c r="B423" s="40"/>
      <c r="C423" s="271" t="s">
        <v>477</v>
      </c>
      <c r="D423" s="271" t="s">
        <v>155</v>
      </c>
      <c r="E423" s="272" t="s">
        <v>478</v>
      </c>
      <c r="F423" s="273" t="s">
        <v>479</v>
      </c>
      <c r="G423" s="274" t="s">
        <v>480</v>
      </c>
      <c r="H423" s="275">
        <v>481.74000000000001</v>
      </c>
      <c r="I423" s="276"/>
      <c r="J423" s="277">
        <f>ROUND(I423*H423,2)</f>
        <v>0</v>
      </c>
      <c r="K423" s="273" t="s">
        <v>143</v>
      </c>
      <c r="L423" s="278"/>
      <c r="M423" s="279" t="s">
        <v>1</v>
      </c>
      <c r="N423" s="280" t="s">
        <v>41</v>
      </c>
      <c r="O423" s="92"/>
      <c r="P423" s="228">
        <f>O423*H423</f>
        <v>0</v>
      </c>
      <c r="Q423" s="228">
        <v>0.001</v>
      </c>
      <c r="R423" s="228">
        <f>Q423*H423</f>
        <v>0.48174</v>
      </c>
      <c r="S423" s="228">
        <v>0</v>
      </c>
      <c r="T423" s="229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30" t="s">
        <v>481</v>
      </c>
      <c r="AT423" s="230" t="s">
        <v>155</v>
      </c>
      <c r="AU423" s="230" t="s">
        <v>86</v>
      </c>
      <c r="AY423" s="18" t="s">
        <v>136</v>
      </c>
      <c r="BE423" s="231">
        <f>IF(N423="základní",J423,0)</f>
        <v>0</v>
      </c>
      <c r="BF423" s="231">
        <f>IF(N423="snížená",J423,0)</f>
        <v>0</v>
      </c>
      <c r="BG423" s="231">
        <f>IF(N423="zákl. přenesená",J423,0)</f>
        <v>0</v>
      </c>
      <c r="BH423" s="231">
        <f>IF(N423="sníž. přenesená",J423,0)</f>
        <v>0</v>
      </c>
      <c r="BI423" s="231">
        <f>IF(N423="nulová",J423,0)</f>
        <v>0</v>
      </c>
      <c r="BJ423" s="18" t="s">
        <v>84</v>
      </c>
      <c r="BK423" s="231">
        <f>ROUND(I423*H423,2)</f>
        <v>0</v>
      </c>
      <c r="BL423" s="18" t="s">
        <v>473</v>
      </c>
      <c r="BM423" s="230" t="s">
        <v>482</v>
      </c>
    </row>
    <row r="424" s="2" customFormat="1">
      <c r="A424" s="39"/>
      <c r="B424" s="40"/>
      <c r="C424" s="41"/>
      <c r="D424" s="232" t="s">
        <v>146</v>
      </c>
      <c r="E424" s="41"/>
      <c r="F424" s="233" t="s">
        <v>479</v>
      </c>
      <c r="G424" s="41"/>
      <c r="H424" s="41"/>
      <c r="I424" s="234"/>
      <c r="J424" s="41"/>
      <c r="K424" s="41"/>
      <c r="L424" s="45"/>
      <c r="M424" s="235"/>
      <c r="N424" s="236"/>
      <c r="O424" s="92"/>
      <c r="P424" s="92"/>
      <c r="Q424" s="92"/>
      <c r="R424" s="92"/>
      <c r="S424" s="92"/>
      <c r="T424" s="93"/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T424" s="18" t="s">
        <v>146</v>
      </c>
      <c r="AU424" s="18" t="s">
        <v>86</v>
      </c>
    </row>
    <row r="425" s="14" customFormat="1">
      <c r="A425" s="14"/>
      <c r="B425" s="249"/>
      <c r="C425" s="250"/>
      <c r="D425" s="232" t="s">
        <v>150</v>
      </c>
      <c r="E425" s="250"/>
      <c r="F425" s="252" t="s">
        <v>483</v>
      </c>
      <c r="G425" s="250"/>
      <c r="H425" s="253">
        <v>481.74000000000001</v>
      </c>
      <c r="I425" s="254"/>
      <c r="J425" s="250"/>
      <c r="K425" s="250"/>
      <c r="L425" s="255"/>
      <c r="M425" s="256"/>
      <c r="N425" s="257"/>
      <c r="O425" s="257"/>
      <c r="P425" s="257"/>
      <c r="Q425" s="257"/>
      <c r="R425" s="257"/>
      <c r="S425" s="257"/>
      <c r="T425" s="258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59" t="s">
        <v>150</v>
      </c>
      <c r="AU425" s="259" t="s">
        <v>86</v>
      </c>
      <c r="AV425" s="14" t="s">
        <v>86</v>
      </c>
      <c r="AW425" s="14" t="s">
        <v>4</v>
      </c>
      <c r="AX425" s="14" t="s">
        <v>84</v>
      </c>
      <c r="AY425" s="259" t="s">
        <v>136</v>
      </c>
    </row>
    <row r="426" s="2" customFormat="1" ht="24.15" customHeight="1">
      <c r="A426" s="39"/>
      <c r="B426" s="40"/>
      <c r="C426" s="219" t="s">
        <v>484</v>
      </c>
      <c r="D426" s="219" t="s">
        <v>139</v>
      </c>
      <c r="E426" s="220" t="s">
        <v>485</v>
      </c>
      <c r="F426" s="221" t="s">
        <v>486</v>
      </c>
      <c r="G426" s="222" t="s">
        <v>142</v>
      </c>
      <c r="H426" s="223">
        <v>1204.3499999999999</v>
      </c>
      <c r="I426" s="224"/>
      <c r="J426" s="225">
        <f>ROUND(I426*H426,2)</f>
        <v>0</v>
      </c>
      <c r="K426" s="221" t="s">
        <v>143</v>
      </c>
      <c r="L426" s="45"/>
      <c r="M426" s="226" t="s">
        <v>1</v>
      </c>
      <c r="N426" s="227" t="s">
        <v>41</v>
      </c>
      <c r="O426" s="92"/>
      <c r="P426" s="228">
        <f>O426*H426</f>
        <v>0</v>
      </c>
      <c r="Q426" s="228">
        <v>0.00040000000000000002</v>
      </c>
      <c r="R426" s="228">
        <f>Q426*H426</f>
        <v>0.48174</v>
      </c>
      <c r="S426" s="228">
        <v>0</v>
      </c>
      <c r="T426" s="229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30" t="s">
        <v>473</v>
      </c>
      <c r="AT426" s="230" t="s">
        <v>139</v>
      </c>
      <c r="AU426" s="230" t="s">
        <v>86</v>
      </c>
      <c r="AY426" s="18" t="s">
        <v>136</v>
      </c>
      <c r="BE426" s="231">
        <f>IF(N426="základní",J426,0)</f>
        <v>0</v>
      </c>
      <c r="BF426" s="231">
        <f>IF(N426="snížená",J426,0)</f>
        <v>0</v>
      </c>
      <c r="BG426" s="231">
        <f>IF(N426="zákl. přenesená",J426,0)</f>
        <v>0</v>
      </c>
      <c r="BH426" s="231">
        <f>IF(N426="sníž. přenesená",J426,0)</f>
        <v>0</v>
      </c>
      <c r="BI426" s="231">
        <f>IF(N426="nulová",J426,0)</f>
        <v>0</v>
      </c>
      <c r="BJ426" s="18" t="s">
        <v>84</v>
      </c>
      <c r="BK426" s="231">
        <f>ROUND(I426*H426,2)</f>
        <v>0</v>
      </c>
      <c r="BL426" s="18" t="s">
        <v>473</v>
      </c>
      <c r="BM426" s="230" t="s">
        <v>487</v>
      </c>
    </row>
    <row r="427" s="2" customFormat="1">
      <c r="A427" s="39"/>
      <c r="B427" s="40"/>
      <c r="C427" s="41"/>
      <c r="D427" s="232" t="s">
        <v>146</v>
      </c>
      <c r="E427" s="41"/>
      <c r="F427" s="233" t="s">
        <v>488</v>
      </c>
      <c r="G427" s="41"/>
      <c r="H427" s="41"/>
      <c r="I427" s="234"/>
      <c r="J427" s="41"/>
      <c r="K427" s="41"/>
      <c r="L427" s="45"/>
      <c r="M427" s="235"/>
      <c r="N427" s="236"/>
      <c r="O427" s="92"/>
      <c r="P427" s="92"/>
      <c r="Q427" s="92"/>
      <c r="R427" s="92"/>
      <c r="S427" s="92"/>
      <c r="T427" s="93"/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T427" s="18" t="s">
        <v>146</v>
      </c>
      <c r="AU427" s="18" t="s">
        <v>86</v>
      </c>
    </row>
    <row r="428" s="2" customFormat="1">
      <c r="A428" s="39"/>
      <c r="B428" s="40"/>
      <c r="C428" s="41"/>
      <c r="D428" s="237" t="s">
        <v>148</v>
      </c>
      <c r="E428" s="41"/>
      <c r="F428" s="238" t="s">
        <v>489</v>
      </c>
      <c r="G428" s="41"/>
      <c r="H428" s="41"/>
      <c r="I428" s="234"/>
      <c r="J428" s="41"/>
      <c r="K428" s="41"/>
      <c r="L428" s="45"/>
      <c r="M428" s="235"/>
      <c r="N428" s="236"/>
      <c r="O428" s="92"/>
      <c r="P428" s="92"/>
      <c r="Q428" s="92"/>
      <c r="R428" s="92"/>
      <c r="S428" s="92"/>
      <c r="T428" s="93"/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T428" s="18" t="s">
        <v>148</v>
      </c>
      <c r="AU428" s="18" t="s">
        <v>86</v>
      </c>
    </row>
    <row r="429" s="13" customFormat="1">
      <c r="A429" s="13"/>
      <c r="B429" s="239"/>
      <c r="C429" s="240"/>
      <c r="D429" s="232" t="s">
        <v>150</v>
      </c>
      <c r="E429" s="241" t="s">
        <v>1</v>
      </c>
      <c r="F429" s="242" t="s">
        <v>166</v>
      </c>
      <c r="G429" s="240"/>
      <c r="H429" s="241" t="s">
        <v>1</v>
      </c>
      <c r="I429" s="243"/>
      <c r="J429" s="240"/>
      <c r="K429" s="240"/>
      <c r="L429" s="244"/>
      <c r="M429" s="245"/>
      <c r="N429" s="246"/>
      <c r="O429" s="246"/>
      <c r="P429" s="246"/>
      <c r="Q429" s="246"/>
      <c r="R429" s="246"/>
      <c r="S429" s="246"/>
      <c r="T429" s="247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8" t="s">
        <v>150</v>
      </c>
      <c r="AU429" s="248" t="s">
        <v>86</v>
      </c>
      <c r="AV429" s="13" t="s">
        <v>84</v>
      </c>
      <c r="AW429" s="13" t="s">
        <v>32</v>
      </c>
      <c r="AX429" s="13" t="s">
        <v>76</v>
      </c>
      <c r="AY429" s="248" t="s">
        <v>136</v>
      </c>
    </row>
    <row r="430" s="14" customFormat="1">
      <c r="A430" s="14"/>
      <c r="B430" s="249"/>
      <c r="C430" s="250"/>
      <c r="D430" s="232" t="s">
        <v>150</v>
      </c>
      <c r="E430" s="251" t="s">
        <v>1</v>
      </c>
      <c r="F430" s="252" t="s">
        <v>260</v>
      </c>
      <c r="G430" s="250"/>
      <c r="H430" s="253">
        <v>16.050000000000001</v>
      </c>
      <c r="I430" s="254"/>
      <c r="J430" s="250"/>
      <c r="K430" s="250"/>
      <c r="L430" s="255"/>
      <c r="M430" s="256"/>
      <c r="N430" s="257"/>
      <c r="O430" s="257"/>
      <c r="P430" s="257"/>
      <c r="Q430" s="257"/>
      <c r="R430" s="257"/>
      <c r="S430" s="257"/>
      <c r="T430" s="258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9" t="s">
        <v>150</v>
      </c>
      <c r="AU430" s="259" t="s">
        <v>86</v>
      </c>
      <c r="AV430" s="14" t="s">
        <v>86</v>
      </c>
      <c r="AW430" s="14" t="s">
        <v>32</v>
      </c>
      <c r="AX430" s="14" t="s">
        <v>76</v>
      </c>
      <c r="AY430" s="259" t="s">
        <v>136</v>
      </c>
    </row>
    <row r="431" s="13" customFormat="1">
      <c r="A431" s="13"/>
      <c r="B431" s="239"/>
      <c r="C431" s="240"/>
      <c r="D431" s="232" t="s">
        <v>150</v>
      </c>
      <c r="E431" s="241" t="s">
        <v>1</v>
      </c>
      <c r="F431" s="242" t="s">
        <v>284</v>
      </c>
      <c r="G431" s="240"/>
      <c r="H431" s="241" t="s">
        <v>1</v>
      </c>
      <c r="I431" s="243"/>
      <c r="J431" s="240"/>
      <c r="K431" s="240"/>
      <c r="L431" s="244"/>
      <c r="M431" s="245"/>
      <c r="N431" s="246"/>
      <c r="O431" s="246"/>
      <c r="P431" s="246"/>
      <c r="Q431" s="246"/>
      <c r="R431" s="246"/>
      <c r="S431" s="246"/>
      <c r="T431" s="247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8" t="s">
        <v>150</v>
      </c>
      <c r="AU431" s="248" t="s">
        <v>86</v>
      </c>
      <c r="AV431" s="13" t="s">
        <v>84</v>
      </c>
      <c r="AW431" s="13" t="s">
        <v>32</v>
      </c>
      <c r="AX431" s="13" t="s">
        <v>76</v>
      </c>
      <c r="AY431" s="248" t="s">
        <v>136</v>
      </c>
    </row>
    <row r="432" s="14" customFormat="1">
      <c r="A432" s="14"/>
      <c r="B432" s="249"/>
      <c r="C432" s="250"/>
      <c r="D432" s="232" t="s">
        <v>150</v>
      </c>
      <c r="E432" s="251" t="s">
        <v>1</v>
      </c>
      <c r="F432" s="252" t="s">
        <v>285</v>
      </c>
      <c r="G432" s="250"/>
      <c r="H432" s="253">
        <v>1003.8</v>
      </c>
      <c r="I432" s="254"/>
      <c r="J432" s="250"/>
      <c r="K432" s="250"/>
      <c r="L432" s="255"/>
      <c r="M432" s="256"/>
      <c r="N432" s="257"/>
      <c r="O432" s="257"/>
      <c r="P432" s="257"/>
      <c r="Q432" s="257"/>
      <c r="R432" s="257"/>
      <c r="S432" s="257"/>
      <c r="T432" s="258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9" t="s">
        <v>150</v>
      </c>
      <c r="AU432" s="259" t="s">
        <v>86</v>
      </c>
      <c r="AV432" s="14" t="s">
        <v>86</v>
      </c>
      <c r="AW432" s="14" t="s">
        <v>32</v>
      </c>
      <c r="AX432" s="14" t="s">
        <v>76</v>
      </c>
      <c r="AY432" s="259" t="s">
        <v>136</v>
      </c>
    </row>
    <row r="433" s="13" customFormat="1">
      <c r="A433" s="13"/>
      <c r="B433" s="239"/>
      <c r="C433" s="240"/>
      <c r="D433" s="232" t="s">
        <v>150</v>
      </c>
      <c r="E433" s="241" t="s">
        <v>1</v>
      </c>
      <c r="F433" s="242" t="s">
        <v>168</v>
      </c>
      <c r="G433" s="240"/>
      <c r="H433" s="241" t="s">
        <v>1</v>
      </c>
      <c r="I433" s="243"/>
      <c r="J433" s="240"/>
      <c r="K433" s="240"/>
      <c r="L433" s="244"/>
      <c r="M433" s="245"/>
      <c r="N433" s="246"/>
      <c r="O433" s="246"/>
      <c r="P433" s="246"/>
      <c r="Q433" s="246"/>
      <c r="R433" s="246"/>
      <c r="S433" s="246"/>
      <c r="T433" s="247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8" t="s">
        <v>150</v>
      </c>
      <c r="AU433" s="248" t="s">
        <v>86</v>
      </c>
      <c r="AV433" s="13" t="s">
        <v>84</v>
      </c>
      <c r="AW433" s="13" t="s">
        <v>32</v>
      </c>
      <c r="AX433" s="13" t="s">
        <v>76</v>
      </c>
      <c r="AY433" s="248" t="s">
        <v>136</v>
      </c>
    </row>
    <row r="434" s="14" customFormat="1">
      <c r="A434" s="14"/>
      <c r="B434" s="249"/>
      <c r="C434" s="250"/>
      <c r="D434" s="232" t="s">
        <v>150</v>
      </c>
      <c r="E434" s="251" t="s">
        <v>1</v>
      </c>
      <c r="F434" s="252" t="s">
        <v>261</v>
      </c>
      <c r="G434" s="250"/>
      <c r="H434" s="253">
        <v>184.5</v>
      </c>
      <c r="I434" s="254"/>
      <c r="J434" s="250"/>
      <c r="K434" s="250"/>
      <c r="L434" s="255"/>
      <c r="M434" s="256"/>
      <c r="N434" s="257"/>
      <c r="O434" s="257"/>
      <c r="P434" s="257"/>
      <c r="Q434" s="257"/>
      <c r="R434" s="257"/>
      <c r="S434" s="257"/>
      <c r="T434" s="258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59" t="s">
        <v>150</v>
      </c>
      <c r="AU434" s="259" t="s">
        <v>86</v>
      </c>
      <c r="AV434" s="14" t="s">
        <v>86</v>
      </c>
      <c r="AW434" s="14" t="s">
        <v>32</v>
      </c>
      <c r="AX434" s="14" t="s">
        <v>76</v>
      </c>
      <c r="AY434" s="259" t="s">
        <v>136</v>
      </c>
    </row>
    <row r="435" s="15" customFormat="1">
      <c r="A435" s="15"/>
      <c r="B435" s="260"/>
      <c r="C435" s="261"/>
      <c r="D435" s="232" t="s">
        <v>150</v>
      </c>
      <c r="E435" s="262" t="s">
        <v>1</v>
      </c>
      <c r="F435" s="263" t="s">
        <v>153</v>
      </c>
      <c r="G435" s="261"/>
      <c r="H435" s="264">
        <v>1204.3499999999999</v>
      </c>
      <c r="I435" s="265"/>
      <c r="J435" s="261"/>
      <c r="K435" s="261"/>
      <c r="L435" s="266"/>
      <c r="M435" s="267"/>
      <c r="N435" s="268"/>
      <c r="O435" s="268"/>
      <c r="P435" s="268"/>
      <c r="Q435" s="268"/>
      <c r="R435" s="268"/>
      <c r="S435" s="268"/>
      <c r="T435" s="269"/>
      <c r="U435" s="15"/>
      <c r="V435" s="15"/>
      <c r="W435" s="15"/>
      <c r="X435" s="15"/>
      <c r="Y435" s="15"/>
      <c r="Z435" s="15"/>
      <c r="AA435" s="15"/>
      <c r="AB435" s="15"/>
      <c r="AC435" s="15"/>
      <c r="AD435" s="15"/>
      <c r="AE435" s="15"/>
      <c r="AT435" s="270" t="s">
        <v>150</v>
      </c>
      <c r="AU435" s="270" t="s">
        <v>86</v>
      </c>
      <c r="AV435" s="15" t="s">
        <v>144</v>
      </c>
      <c r="AW435" s="15" t="s">
        <v>32</v>
      </c>
      <c r="AX435" s="15" t="s">
        <v>84</v>
      </c>
      <c r="AY435" s="270" t="s">
        <v>136</v>
      </c>
    </row>
    <row r="436" s="2" customFormat="1" ht="49.05" customHeight="1">
      <c r="A436" s="39"/>
      <c r="B436" s="40"/>
      <c r="C436" s="271" t="s">
        <v>490</v>
      </c>
      <c r="D436" s="271" t="s">
        <v>155</v>
      </c>
      <c r="E436" s="272" t="s">
        <v>491</v>
      </c>
      <c r="F436" s="273" t="s">
        <v>492</v>
      </c>
      <c r="G436" s="274" t="s">
        <v>142</v>
      </c>
      <c r="H436" s="275">
        <v>1403.6700000000001</v>
      </c>
      <c r="I436" s="276"/>
      <c r="J436" s="277">
        <f>ROUND(I436*H436,2)</f>
        <v>0</v>
      </c>
      <c r="K436" s="273" t="s">
        <v>143</v>
      </c>
      <c r="L436" s="278"/>
      <c r="M436" s="279" t="s">
        <v>1</v>
      </c>
      <c r="N436" s="280" t="s">
        <v>41</v>
      </c>
      <c r="O436" s="92"/>
      <c r="P436" s="228">
        <f>O436*H436</f>
        <v>0</v>
      </c>
      <c r="Q436" s="228">
        <v>0.0054000000000000003</v>
      </c>
      <c r="R436" s="228">
        <f>Q436*H436</f>
        <v>7.5798180000000004</v>
      </c>
      <c r="S436" s="228">
        <v>0</v>
      </c>
      <c r="T436" s="229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30" t="s">
        <v>481</v>
      </c>
      <c r="AT436" s="230" t="s">
        <v>155</v>
      </c>
      <c r="AU436" s="230" t="s">
        <v>86</v>
      </c>
      <c r="AY436" s="18" t="s">
        <v>136</v>
      </c>
      <c r="BE436" s="231">
        <f>IF(N436="základní",J436,0)</f>
        <v>0</v>
      </c>
      <c r="BF436" s="231">
        <f>IF(N436="snížená",J436,0)</f>
        <v>0</v>
      </c>
      <c r="BG436" s="231">
        <f>IF(N436="zákl. přenesená",J436,0)</f>
        <v>0</v>
      </c>
      <c r="BH436" s="231">
        <f>IF(N436="sníž. přenesená",J436,0)</f>
        <v>0</v>
      </c>
      <c r="BI436" s="231">
        <f>IF(N436="nulová",J436,0)</f>
        <v>0</v>
      </c>
      <c r="BJ436" s="18" t="s">
        <v>84</v>
      </c>
      <c r="BK436" s="231">
        <f>ROUND(I436*H436,2)</f>
        <v>0</v>
      </c>
      <c r="BL436" s="18" t="s">
        <v>473</v>
      </c>
      <c r="BM436" s="230" t="s">
        <v>493</v>
      </c>
    </row>
    <row r="437" s="2" customFormat="1">
      <c r="A437" s="39"/>
      <c r="B437" s="40"/>
      <c r="C437" s="41"/>
      <c r="D437" s="232" t="s">
        <v>146</v>
      </c>
      <c r="E437" s="41"/>
      <c r="F437" s="233" t="s">
        <v>492</v>
      </c>
      <c r="G437" s="41"/>
      <c r="H437" s="41"/>
      <c r="I437" s="234"/>
      <c r="J437" s="41"/>
      <c r="K437" s="41"/>
      <c r="L437" s="45"/>
      <c r="M437" s="235"/>
      <c r="N437" s="236"/>
      <c r="O437" s="92"/>
      <c r="P437" s="92"/>
      <c r="Q437" s="92"/>
      <c r="R437" s="92"/>
      <c r="S437" s="92"/>
      <c r="T437" s="93"/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T437" s="18" t="s">
        <v>146</v>
      </c>
      <c r="AU437" s="18" t="s">
        <v>86</v>
      </c>
    </row>
    <row r="438" s="14" customFormat="1">
      <c r="A438" s="14"/>
      <c r="B438" s="249"/>
      <c r="C438" s="250"/>
      <c r="D438" s="232" t="s">
        <v>150</v>
      </c>
      <c r="E438" s="250"/>
      <c r="F438" s="252" t="s">
        <v>494</v>
      </c>
      <c r="G438" s="250"/>
      <c r="H438" s="253">
        <v>1403.6700000000001</v>
      </c>
      <c r="I438" s="254"/>
      <c r="J438" s="250"/>
      <c r="K438" s="250"/>
      <c r="L438" s="255"/>
      <c r="M438" s="256"/>
      <c r="N438" s="257"/>
      <c r="O438" s="257"/>
      <c r="P438" s="257"/>
      <c r="Q438" s="257"/>
      <c r="R438" s="257"/>
      <c r="S438" s="257"/>
      <c r="T438" s="258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59" t="s">
        <v>150</v>
      </c>
      <c r="AU438" s="259" t="s">
        <v>86</v>
      </c>
      <c r="AV438" s="14" t="s">
        <v>86</v>
      </c>
      <c r="AW438" s="14" t="s">
        <v>4</v>
      </c>
      <c r="AX438" s="14" t="s">
        <v>84</v>
      </c>
      <c r="AY438" s="259" t="s">
        <v>136</v>
      </c>
    </row>
    <row r="439" s="2" customFormat="1" ht="33" customHeight="1">
      <c r="A439" s="39"/>
      <c r="B439" s="40"/>
      <c r="C439" s="219" t="s">
        <v>495</v>
      </c>
      <c r="D439" s="219" t="s">
        <v>139</v>
      </c>
      <c r="E439" s="220" t="s">
        <v>496</v>
      </c>
      <c r="F439" s="221" t="s">
        <v>497</v>
      </c>
      <c r="G439" s="222" t="s">
        <v>142</v>
      </c>
      <c r="H439" s="223">
        <v>230.61000000000001</v>
      </c>
      <c r="I439" s="224"/>
      <c r="J439" s="225">
        <f>ROUND(I439*H439,2)</f>
        <v>0</v>
      </c>
      <c r="K439" s="221" t="s">
        <v>143</v>
      </c>
      <c r="L439" s="45"/>
      <c r="M439" s="226" t="s">
        <v>1</v>
      </c>
      <c r="N439" s="227" t="s">
        <v>41</v>
      </c>
      <c r="O439" s="92"/>
      <c r="P439" s="228">
        <f>O439*H439</f>
        <v>0</v>
      </c>
      <c r="Q439" s="228">
        <v>0</v>
      </c>
      <c r="R439" s="228">
        <f>Q439*H439</f>
        <v>0</v>
      </c>
      <c r="S439" s="228">
        <v>0.0054999999999999997</v>
      </c>
      <c r="T439" s="229">
        <f>S439*H439</f>
        <v>1.2683549999999999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30" t="s">
        <v>473</v>
      </c>
      <c r="AT439" s="230" t="s">
        <v>139</v>
      </c>
      <c r="AU439" s="230" t="s">
        <v>86</v>
      </c>
      <c r="AY439" s="18" t="s">
        <v>136</v>
      </c>
      <c r="BE439" s="231">
        <f>IF(N439="základní",J439,0)</f>
        <v>0</v>
      </c>
      <c r="BF439" s="231">
        <f>IF(N439="snížená",J439,0)</f>
        <v>0</v>
      </c>
      <c r="BG439" s="231">
        <f>IF(N439="zákl. přenesená",J439,0)</f>
        <v>0</v>
      </c>
      <c r="BH439" s="231">
        <f>IF(N439="sníž. přenesená",J439,0)</f>
        <v>0</v>
      </c>
      <c r="BI439" s="231">
        <f>IF(N439="nulová",J439,0)</f>
        <v>0</v>
      </c>
      <c r="BJ439" s="18" t="s">
        <v>84</v>
      </c>
      <c r="BK439" s="231">
        <f>ROUND(I439*H439,2)</f>
        <v>0</v>
      </c>
      <c r="BL439" s="18" t="s">
        <v>473</v>
      </c>
      <c r="BM439" s="230" t="s">
        <v>498</v>
      </c>
    </row>
    <row r="440" s="2" customFormat="1">
      <c r="A440" s="39"/>
      <c r="B440" s="40"/>
      <c r="C440" s="41"/>
      <c r="D440" s="232" t="s">
        <v>146</v>
      </c>
      <c r="E440" s="41"/>
      <c r="F440" s="233" t="s">
        <v>499</v>
      </c>
      <c r="G440" s="41"/>
      <c r="H440" s="41"/>
      <c r="I440" s="234"/>
      <c r="J440" s="41"/>
      <c r="K440" s="41"/>
      <c r="L440" s="45"/>
      <c r="M440" s="235"/>
      <c r="N440" s="236"/>
      <c r="O440" s="92"/>
      <c r="P440" s="92"/>
      <c r="Q440" s="92"/>
      <c r="R440" s="92"/>
      <c r="S440" s="92"/>
      <c r="T440" s="93"/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T440" s="18" t="s">
        <v>146</v>
      </c>
      <c r="AU440" s="18" t="s">
        <v>86</v>
      </c>
    </row>
    <row r="441" s="2" customFormat="1">
      <c r="A441" s="39"/>
      <c r="B441" s="40"/>
      <c r="C441" s="41"/>
      <c r="D441" s="237" t="s">
        <v>148</v>
      </c>
      <c r="E441" s="41"/>
      <c r="F441" s="238" t="s">
        <v>500</v>
      </c>
      <c r="G441" s="41"/>
      <c r="H441" s="41"/>
      <c r="I441" s="234"/>
      <c r="J441" s="41"/>
      <c r="K441" s="41"/>
      <c r="L441" s="45"/>
      <c r="M441" s="235"/>
      <c r="N441" s="236"/>
      <c r="O441" s="92"/>
      <c r="P441" s="92"/>
      <c r="Q441" s="92"/>
      <c r="R441" s="92"/>
      <c r="S441" s="92"/>
      <c r="T441" s="93"/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T441" s="18" t="s">
        <v>148</v>
      </c>
      <c r="AU441" s="18" t="s">
        <v>86</v>
      </c>
    </row>
    <row r="442" s="13" customFormat="1">
      <c r="A442" s="13"/>
      <c r="B442" s="239"/>
      <c r="C442" s="240"/>
      <c r="D442" s="232" t="s">
        <v>150</v>
      </c>
      <c r="E442" s="241" t="s">
        <v>1</v>
      </c>
      <c r="F442" s="242" t="s">
        <v>342</v>
      </c>
      <c r="G442" s="240"/>
      <c r="H442" s="241" t="s">
        <v>1</v>
      </c>
      <c r="I442" s="243"/>
      <c r="J442" s="240"/>
      <c r="K442" s="240"/>
      <c r="L442" s="244"/>
      <c r="M442" s="245"/>
      <c r="N442" s="246"/>
      <c r="O442" s="246"/>
      <c r="P442" s="246"/>
      <c r="Q442" s="246"/>
      <c r="R442" s="246"/>
      <c r="S442" s="246"/>
      <c r="T442" s="247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8" t="s">
        <v>150</v>
      </c>
      <c r="AU442" s="248" t="s">
        <v>86</v>
      </c>
      <c r="AV442" s="13" t="s">
        <v>84</v>
      </c>
      <c r="AW442" s="13" t="s">
        <v>32</v>
      </c>
      <c r="AX442" s="13" t="s">
        <v>76</v>
      </c>
      <c r="AY442" s="248" t="s">
        <v>136</v>
      </c>
    </row>
    <row r="443" s="14" customFormat="1">
      <c r="A443" s="14"/>
      <c r="B443" s="249"/>
      <c r="C443" s="250"/>
      <c r="D443" s="232" t="s">
        <v>150</v>
      </c>
      <c r="E443" s="251" t="s">
        <v>1</v>
      </c>
      <c r="F443" s="252" t="s">
        <v>501</v>
      </c>
      <c r="G443" s="250"/>
      <c r="H443" s="253">
        <v>3.2999999999999998</v>
      </c>
      <c r="I443" s="254"/>
      <c r="J443" s="250"/>
      <c r="K443" s="250"/>
      <c r="L443" s="255"/>
      <c r="M443" s="256"/>
      <c r="N443" s="257"/>
      <c r="O443" s="257"/>
      <c r="P443" s="257"/>
      <c r="Q443" s="257"/>
      <c r="R443" s="257"/>
      <c r="S443" s="257"/>
      <c r="T443" s="258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9" t="s">
        <v>150</v>
      </c>
      <c r="AU443" s="259" t="s">
        <v>86</v>
      </c>
      <c r="AV443" s="14" t="s">
        <v>86</v>
      </c>
      <c r="AW443" s="14" t="s">
        <v>32</v>
      </c>
      <c r="AX443" s="14" t="s">
        <v>76</v>
      </c>
      <c r="AY443" s="259" t="s">
        <v>136</v>
      </c>
    </row>
    <row r="444" s="13" customFormat="1">
      <c r="A444" s="13"/>
      <c r="B444" s="239"/>
      <c r="C444" s="240"/>
      <c r="D444" s="232" t="s">
        <v>150</v>
      </c>
      <c r="E444" s="241" t="s">
        <v>1</v>
      </c>
      <c r="F444" s="242" t="s">
        <v>344</v>
      </c>
      <c r="G444" s="240"/>
      <c r="H444" s="241" t="s">
        <v>1</v>
      </c>
      <c r="I444" s="243"/>
      <c r="J444" s="240"/>
      <c r="K444" s="240"/>
      <c r="L444" s="244"/>
      <c r="M444" s="245"/>
      <c r="N444" s="246"/>
      <c r="O444" s="246"/>
      <c r="P444" s="246"/>
      <c r="Q444" s="246"/>
      <c r="R444" s="246"/>
      <c r="S444" s="246"/>
      <c r="T444" s="247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8" t="s">
        <v>150</v>
      </c>
      <c r="AU444" s="248" t="s">
        <v>86</v>
      </c>
      <c r="AV444" s="13" t="s">
        <v>84</v>
      </c>
      <c r="AW444" s="13" t="s">
        <v>32</v>
      </c>
      <c r="AX444" s="13" t="s">
        <v>76</v>
      </c>
      <c r="AY444" s="248" t="s">
        <v>136</v>
      </c>
    </row>
    <row r="445" s="14" customFormat="1">
      <c r="A445" s="14"/>
      <c r="B445" s="249"/>
      <c r="C445" s="250"/>
      <c r="D445" s="232" t="s">
        <v>150</v>
      </c>
      <c r="E445" s="251" t="s">
        <v>1</v>
      </c>
      <c r="F445" s="252" t="s">
        <v>502</v>
      </c>
      <c r="G445" s="250"/>
      <c r="H445" s="253">
        <v>10.699999999999999</v>
      </c>
      <c r="I445" s="254"/>
      <c r="J445" s="250"/>
      <c r="K445" s="250"/>
      <c r="L445" s="255"/>
      <c r="M445" s="256"/>
      <c r="N445" s="257"/>
      <c r="O445" s="257"/>
      <c r="P445" s="257"/>
      <c r="Q445" s="257"/>
      <c r="R445" s="257"/>
      <c r="S445" s="257"/>
      <c r="T445" s="258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59" t="s">
        <v>150</v>
      </c>
      <c r="AU445" s="259" t="s">
        <v>86</v>
      </c>
      <c r="AV445" s="14" t="s">
        <v>86</v>
      </c>
      <c r="AW445" s="14" t="s">
        <v>32</v>
      </c>
      <c r="AX445" s="14" t="s">
        <v>76</v>
      </c>
      <c r="AY445" s="259" t="s">
        <v>136</v>
      </c>
    </row>
    <row r="446" s="13" customFormat="1">
      <c r="A446" s="13"/>
      <c r="B446" s="239"/>
      <c r="C446" s="240"/>
      <c r="D446" s="232" t="s">
        <v>150</v>
      </c>
      <c r="E446" s="241" t="s">
        <v>1</v>
      </c>
      <c r="F446" s="242" t="s">
        <v>346</v>
      </c>
      <c r="G446" s="240"/>
      <c r="H446" s="241" t="s">
        <v>1</v>
      </c>
      <c r="I446" s="243"/>
      <c r="J446" s="240"/>
      <c r="K446" s="240"/>
      <c r="L446" s="244"/>
      <c r="M446" s="245"/>
      <c r="N446" s="246"/>
      <c r="O446" s="246"/>
      <c r="P446" s="246"/>
      <c r="Q446" s="246"/>
      <c r="R446" s="246"/>
      <c r="S446" s="246"/>
      <c r="T446" s="247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8" t="s">
        <v>150</v>
      </c>
      <c r="AU446" s="248" t="s">
        <v>86</v>
      </c>
      <c r="AV446" s="13" t="s">
        <v>84</v>
      </c>
      <c r="AW446" s="13" t="s">
        <v>32</v>
      </c>
      <c r="AX446" s="13" t="s">
        <v>76</v>
      </c>
      <c r="AY446" s="248" t="s">
        <v>136</v>
      </c>
    </row>
    <row r="447" s="14" customFormat="1">
      <c r="A447" s="14"/>
      <c r="B447" s="249"/>
      <c r="C447" s="250"/>
      <c r="D447" s="232" t="s">
        <v>150</v>
      </c>
      <c r="E447" s="251" t="s">
        <v>1</v>
      </c>
      <c r="F447" s="252" t="s">
        <v>503</v>
      </c>
      <c r="G447" s="250"/>
      <c r="H447" s="253">
        <v>5.4000000000000004</v>
      </c>
      <c r="I447" s="254"/>
      <c r="J447" s="250"/>
      <c r="K447" s="250"/>
      <c r="L447" s="255"/>
      <c r="M447" s="256"/>
      <c r="N447" s="257"/>
      <c r="O447" s="257"/>
      <c r="P447" s="257"/>
      <c r="Q447" s="257"/>
      <c r="R447" s="257"/>
      <c r="S447" s="257"/>
      <c r="T447" s="258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59" t="s">
        <v>150</v>
      </c>
      <c r="AU447" s="259" t="s">
        <v>86</v>
      </c>
      <c r="AV447" s="14" t="s">
        <v>86</v>
      </c>
      <c r="AW447" s="14" t="s">
        <v>32</v>
      </c>
      <c r="AX447" s="14" t="s">
        <v>76</v>
      </c>
      <c r="AY447" s="259" t="s">
        <v>136</v>
      </c>
    </row>
    <row r="448" s="13" customFormat="1">
      <c r="A448" s="13"/>
      <c r="B448" s="239"/>
      <c r="C448" s="240"/>
      <c r="D448" s="232" t="s">
        <v>150</v>
      </c>
      <c r="E448" s="241" t="s">
        <v>1</v>
      </c>
      <c r="F448" s="242" t="s">
        <v>348</v>
      </c>
      <c r="G448" s="240"/>
      <c r="H448" s="241" t="s">
        <v>1</v>
      </c>
      <c r="I448" s="243"/>
      <c r="J448" s="240"/>
      <c r="K448" s="240"/>
      <c r="L448" s="244"/>
      <c r="M448" s="245"/>
      <c r="N448" s="246"/>
      <c r="O448" s="246"/>
      <c r="P448" s="246"/>
      <c r="Q448" s="246"/>
      <c r="R448" s="246"/>
      <c r="S448" s="246"/>
      <c r="T448" s="247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8" t="s">
        <v>150</v>
      </c>
      <c r="AU448" s="248" t="s">
        <v>86</v>
      </c>
      <c r="AV448" s="13" t="s">
        <v>84</v>
      </c>
      <c r="AW448" s="13" t="s">
        <v>32</v>
      </c>
      <c r="AX448" s="13" t="s">
        <v>76</v>
      </c>
      <c r="AY448" s="248" t="s">
        <v>136</v>
      </c>
    </row>
    <row r="449" s="14" customFormat="1">
      <c r="A449" s="14"/>
      <c r="B449" s="249"/>
      <c r="C449" s="250"/>
      <c r="D449" s="232" t="s">
        <v>150</v>
      </c>
      <c r="E449" s="251" t="s">
        <v>1</v>
      </c>
      <c r="F449" s="252" t="s">
        <v>504</v>
      </c>
      <c r="G449" s="250"/>
      <c r="H449" s="253">
        <v>207.25</v>
      </c>
      <c r="I449" s="254"/>
      <c r="J449" s="250"/>
      <c r="K449" s="250"/>
      <c r="L449" s="255"/>
      <c r="M449" s="256"/>
      <c r="N449" s="257"/>
      <c r="O449" s="257"/>
      <c r="P449" s="257"/>
      <c r="Q449" s="257"/>
      <c r="R449" s="257"/>
      <c r="S449" s="257"/>
      <c r="T449" s="258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9" t="s">
        <v>150</v>
      </c>
      <c r="AU449" s="259" t="s">
        <v>86</v>
      </c>
      <c r="AV449" s="14" t="s">
        <v>86</v>
      </c>
      <c r="AW449" s="14" t="s">
        <v>32</v>
      </c>
      <c r="AX449" s="14" t="s">
        <v>76</v>
      </c>
      <c r="AY449" s="259" t="s">
        <v>136</v>
      </c>
    </row>
    <row r="450" s="13" customFormat="1">
      <c r="A450" s="13"/>
      <c r="B450" s="239"/>
      <c r="C450" s="240"/>
      <c r="D450" s="232" t="s">
        <v>150</v>
      </c>
      <c r="E450" s="241" t="s">
        <v>1</v>
      </c>
      <c r="F450" s="242" t="s">
        <v>350</v>
      </c>
      <c r="G450" s="240"/>
      <c r="H450" s="241" t="s">
        <v>1</v>
      </c>
      <c r="I450" s="243"/>
      <c r="J450" s="240"/>
      <c r="K450" s="240"/>
      <c r="L450" s="244"/>
      <c r="M450" s="245"/>
      <c r="N450" s="246"/>
      <c r="O450" s="246"/>
      <c r="P450" s="246"/>
      <c r="Q450" s="246"/>
      <c r="R450" s="246"/>
      <c r="S450" s="246"/>
      <c r="T450" s="247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8" t="s">
        <v>150</v>
      </c>
      <c r="AU450" s="248" t="s">
        <v>86</v>
      </c>
      <c r="AV450" s="13" t="s">
        <v>84</v>
      </c>
      <c r="AW450" s="13" t="s">
        <v>32</v>
      </c>
      <c r="AX450" s="13" t="s">
        <v>76</v>
      </c>
      <c r="AY450" s="248" t="s">
        <v>136</v>
      </c>
    </row>
    <row r="451" s="14" customFormat="1">
      <c r="A451" s="14"/>
      <c r="B451" s="249"/>
      <c r="C451" s="250"/>
      <c r="D451" s="232" t="s">
        <v>150</v>
      </c>
      <c r="E451" s="251" t="s">
        <v>1</v>
      </c>
      <c r="F451" s="252" t="s">
        <v>505</v>
      </c>
      <c r="G451" s="250"/>
      <c r="H451" s="253">
        <v>3.96</v>
      </c>
      <c r="I451" s="254"/>
      <c r="J451" s="250"/>
      <c r="K451" s="250"/>
      <c r="L451" s="255"/>
      <c r="M451" s="256"/>
      <c r="N451" s="257"/>
      <c r="O451" s="257"/>
      <c r="P451" s="257"/>
      <c r="Q451" s="257"/>
      <c r="R451" s="257"/>
      <c r="S451" s="257"/>
      <c r="T451" s="258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59" t="s">
        <v>150</v>
      </c>
      <c r="AU451" s="259" t="s">
        <v>86</v>
      </c>
      <c r="AV451" s="14" t="s">
        <v>86</v>
      </c>
      <c r="AW451" s="14" t="s">
        <v>32</v>
      </c>
      <c r="AX451" s="14" t="s">
        <v>76</v>
      </c>
      <c r="AY451" s="259" t="s">
        <v>136</v>
      </c>
    </row>
    <row r="452" s="15" customFormat="1">
      <c r="A452" s="15"/>
      <c r="B452" s="260"/>
      <c r="C452" s="261"/>
      <c r="D452" s="232" t="s">
        <v>150</v>
      </c>
      <c r="E452" s="262" t="s">
        <v>1</v>
      </c>
      <c r="F452" s="263" t="s">
        <v>153</v>
      </c>
      <c r="G452" s="261"/>
      <c r="H452" s="264">
        <v>230.61000000000001</v>
      </c>
      <c r="I452" s="265"/>
      <c r="J452" s="261"/>
      <c r="K452" s="261"/>
      <c r="L452" s="266"/>
      <c r="M452" s="267"/>
      <c r="N452" s="268"/>
      <c r="O452" s="268"/>
      <c r="P452" s="268"/>
      <c r="Q452" s="268"/>
      <c r="R452" s="268"/>
      <c r="S452" s="268"/>
      <c r="T452" s="269"/>
      <c r="U452" s="15"/>
      <c r="V452" s="15"/>
      <c r="W452" s="15"/>
      <c r="X452" s="15"/>
      <c r="Y452" s="15"/>
      <c r="Z452" s="15"/>
      <c r="AA452" s="15"/>
      <c r="AB452" s="15"/>
      <c r="AC452" s="15"/>
      <c r="AD452" s="15"/>
      <c r="AE452" s="15"/>
      <c r="AT452" s="270" t="s">
        <v>150</v>
      </c>
      <c r="AU452" s="270" t="s">
        <v>86</v>
      </c>
      <c r="AV452" s="15" t="s">
        <v>144</v>
      </c>
      <c r="AW452" s="15" t="s">
        <v>32</v>
      </c>
      <c r="AX452" s="15" t="s">
        <v>84</v>
      </c>
      <c r="AY452" s="270" t="s">
        <v>136</v>
      </c>
    </row>
    <row r="453" s="2" customFormat="1" ht="33" customHeight="1">
      <c r="A453" s="39"/>
      <c r="B453" s="40"/>
      <c r="C453" s="219" t="s">
        <v>506</v>
      </c>
      <c r="D453" s="219" t="s">
        <v>139</v>
      </c>
      <c r="E453" s="220" t="s">
        <v>507</v>
      </c>
      <c r="F453" s="221" t="s">
        <v>508</v>
      </c>
      <c r="G453" s="222" t="s">
        <v>509</v>
      </c>
      <c r="H453" s="292"/>
      <c r="I453" s="224"/>
      <c r="J453" s="225">
        <f>ROUND(I453*H453,2)</f>
        <v>0</v>
      </c>
      <c r="K453" s="221" t="s">
        <v>143</v>
      </c>
      <c r="L453" s="45"/>
      <c r="M453" s="226" t="s">
        <v>1</v>
      </c>
      <c r="N453" s="227" t="s">
        <v>41</v>
      </c>
      <c r="O453" s="92"/>
      <c r="P453" s="228">
        <f>O453*H453</f>
        <v>0</v>
      </c>
      <c r="Q453" s="228">
        <v>0</v>
      </c>
      <c r="R453" s="228">
        <f>Q453*H453</f>
        <v>0</v>
      </c>
      <c r="S453" s="228">
        <v>0</v>
      </c>
      <c r="T453" s="229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30" t="s">
        <v>473</v>
      </c>
      <c r="AT453" s="230" t="s">
        <v>139</v>
      </c>
      <c r="AU453" s="230" t="s">
        <v>86</v>
      </c>
      <c r="AY453" s="18" t="s">
        <v>136</v>
      </c>
      <c r="BE453" s="231">
        <f>IF(N453="základní",J453,0)</f>
        <v>0</v>
      </c>
      <c r="BF453" s="231">
        <f>IF(N453="snížená",J453,0)</f>
        <v>0</v>
      </c>
      <c r="BG453" s="231">
        <f>IF(N453="zákl. přenesená",J453,0)</f>
        <v>0</v>
      </c>
      <c r="BH453" s="231">
        <f>IF(N453="sníž. přenesená",J453,0)</f>
        <v>0</v>
      </c>
      <c r="BI453" s="231">
        <f>IF(N453="nulová",J453,0)</f>
        <v>0</v>
      </c>
      <c r="BJ453" s="18" t="s">
        <v>84</v>
      </c>
      <c r="BK453" s="231">
        <f>ROUND(I453*H453,2)</f>
        <v>0</v>
      </c>
      <c r="BL453" s="18" t="s">
        <v>473</v>
      </c>
      <c r="BM453" s="230" t="s">
        <v>510</v>
      </c>
    </row>
    <row r="454" s="2" customFormat="1">
      <c r="A454" s="39"/>
      <c r="B454" s="40"/>
      <c r="C454" s="41"/>
      <c r="D454" s="232" t="s">
        <v>146</v>
      </c>
      <c r="E454" s="41"/>
      <c r="F454" s="233" t="s">
        <v>511</v>
      </c>
      <c r="G454" s="41"/>
      <c r="H454" s="41"/>
      <c r="I454" s="234"/>
      <c r="J454" s="41"/>
      <c r="K454" s="41"/>
      <c r="L454" s="45"/>
      <c r="M454" s="235"/>
      <c r="N454" s="236"/>
      <c r="O454" s="92"/>
      <c r="P454" s="92"/>
      <c r="Q454" s="92"/>
      <c r="R454" s="92"/>
      <c r="S454" s="92"/>
      <c r="T454" s="93"/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T454" s="18" t="s">
        <v>146</v>
      </c>
      <c r="AU454" s="18" t="s">
        <v>86</v>
      </c>
    </row>
    <row r="455" s="2" customFormat="1">
      <c r="A455" s="39"/>
      <c r="B455" s="40"/>
      <c r="C455" s="41"/>
      <c r="D455" s="237" t="s">
        <v>148</v>
      </c>
      <c r="E455" s="41"/>
      <c r="F455" s="238" t="s">
        <v>512</v>
      </c>
      <c r="G455" s="41"/>
      <c r="H455" s="41"/>
      <c r="I455" s="234"/>
      <c r="J455" s="41"/>
      <c r="K455" s="41"/>
      <c r="L455" s="45"/>
      <c r="M455" s="235"/>
      <c r="N455" s="236"/>
      <c r="O455" s="92"/>
      <c r="P455" s="92"/>
      <c r="Q455" s="92"/>
      <c r="R455" s="92"/>
      <c r="S455" s="92"/>
      <c r="T455" s="93"/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T455" s="18" t="s">
        <v>148</v>
      </c>
      <c r="AU455" s="18" t="s">
        <v>86</v>
      </c>
    </row>
    <row r="456" s="12" customFormat="1" ht="22.8" customHeight="1">
      <c r="A456" s="12"/>
      <c r="B456" s="203"/>
      <c r="C456" s="204"/>
      <c r="D456" s="205" t="s">
        <v>75</v>
      </c>
      <c r="E456" s="217" t="s">
        <v>513</v>
      </c>
      <c r="F456" s="217" t="s">
        <v>514</v>
      </c>
      <c r="G456" s="204"/>
      <c r="H456" s="204"/>
      <c r="I456" s="207"/>
      <c r="J456" s="218">
        <f>BK456</f>
        <v>0</v>
      </c>
      <c r="K456" s="204"/>
      <c r="L456" s="209"/>
      <c r="M456" s="210"/>
      <c r="N456" s="211"/>
      <c r="O456" s="211"/>
      <c r="P456" s="212">
        <f>SUM(P457:P501)</f>
        <v>0</v>
      </c>
      <c r="Q456" s="211"/>
      <c r="R456" s="212">
        <f>SUM(R457:R501)</f>
        <v>55.811280000000004</v>
      </c>
      <c r="S456" s="211"/>
      <c r="T456" s="213">
        <f>SUM(T457:T501)</f>
        <v>0</v>
      </c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R456" s="214" t="s">
        <v>86</v>
      </c>
      <c r="AT456" s="215" t="s">
        <v>75</v>
      </c>
      <c r="AU456" s="215" t="s">
        <v>84</v>
      </c>
      <c r="AY456" s="214" t="s">
        <v>136</v>
      </c>
      <c r="BK456" s="216">
        <f>SUM(BK457:BK501)</f>
        <v>0</v>
      </c>
    </row>
    <row r="457" s="2" customFormat="1" ht="16.5" customHeight="1">
      <c r="A457" s="39"/>
      <c r="B457" s="40"/>
      <c r="C457" s="219" t="s">
        <v>515</v>
      </c>
      <c r="D457" s="219" t="s">
        <v>139</v>
      </c>
      <c r="E457" s="220" t="s">
        <v>516</v>
      </c>
      <c r="F457" s="221" t="s">
        <v>517</v>
      </c>
      <c r="G457" s="222" t="s">
        <v>142</v>
      </c>
      <c r="H457" s="223">
        <v>4015.1999999999998</v>
      </c>
      <c r="I457" s="224"/>
      <c r="J457" s="225">
        <f>ROUND(I457*H457,2)</f>
        <v>0</v>
      </c>
      <c r="K457" s="221" t="s">
        <v>1</v>
      </c>
      <c r="L457" s="45"/>
      <c r="M457" s="226" t="s">
        <v>1</v>
      </c>
      <c r="N457" s="227" t="s">
        <v>41</v>
      </c>
      <c r="O457" s="92"/>
      <c r="P457" s="228">
        <f>O457*H457</f>
        <v>0</v>
      </c>
      <c r="Q457" s="228">
        <v>0</v>
      </c>
      <c r="R457" s="228">
        <f>Q457*H457</f>
        <v>0</v>
      </c>
      <c r="S457" s="228">
        <v>0</v>
      </c>
      <c r="T457" s="229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30" t="s">
        <v>473</v>
      </c>
      <c r="AT457" s="230" t="s">
        <v>139</v>
      </c>
      <c r="AU457" s="230" t="s">
        <v>86</v>
      </c>
      <c r="AY457" s="18" t="s">
        <v>136</v>
      </c>
      <c r="BE457" s="231">
        <f>IF(N457="základní",J457,0)</f>
        <v>0</v>
      </c>
      <c r="BF457" s="231">
        <f>IF(N457="snížená",J457,0)</f>
        <v>0</v>
      </c>
      <c r="BG457" s="231">
        <f>IF(N457="zákl. přenesená",J457,0)</f>
        <v>0</v>
      </c>
      <c r="BH457" s="231">
        <f>IF(N457="sníž. přenesená",J457,0)</f>
        <v>0</v>
      </c>
      <c r="BI457" s="231">
        <f>IF(N457="nulová",J457,0)</f>
        <v>0</v>
      </c>
      <c r="BJ457" s="18" t="s">
        <v>84</v>
      </c>
      <c r="BK457" s="231">
        <f>ROUND(I457*H457,2)</f>
        <v>0</v>
      </c>
      <c r="BL457" s="18" t="s">
        <v>473</v>
      </c>
      <c r="BM457" s="230" t="s">
        <v>518</v>
      </c>
    </row>
    <row r="458" s="2" customFormat="1">
      <c r="A458" s="39"/>
      <c r="B458" s="40"/>
      <c r="C458" s="41"/>
      <c r="D458" s="232" t="s">
        <v>146</v>
      </c>
      <c r="E458" s="41"/>
      <c r="F458" s="233" t="s">
        <v>517</v>
      </c>
      <c r="G458" s="41"/>
      <c r="H458" s="41"/>
      <c r="I458" s="234"/>
      <c r="J458" s="41"/>
      <c r="K458" s="41"/>
      <c r="L458" s="45"/>
      <c r="M458" s="235"/>
      <c r="N458" s="236"/>
      <c r="O458" s="92"/>
      <c r="P458" s="92"/>
      <c r="Q458" s="92"/>
      <c r="R458" s="92"/>
      <c r="S458" s="92"/>
      <c r="T458" s="93"/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T458" s="18" t="s">
        <v>146</v>
      </c>
      <c r="AU458" s="18" t="s">
        <v>86</v>
      </c>
    </row>
    <row r="459" s="13" customFormat="1">
      <c r="A459" s="13"/>
      <c r="B459" s="239"/>
      <c r="C459" s="240"/>
      <c r="D459" s="232" t="s">
        <v>150</v>
      </c>
      <c r="E459" s="241" t="s">
        <v>1</v>
      </c>
      <c r="F459" s="242" t="s">
        <v>519</v>
      </c>
      <c r="G459" s="240"/>
      <c r="H459" s="241" t="s">
        <v>1</v>
      </c>
      <c r="I459" s="243"/>
      <c r="J459" s="240"/>
      <c r="K459" s="240"/>
      <c r="L459" s="244"/>
      <c r="M459" s="245"/>
      <c r="N459" s="246"/>
      <c r="O459" s="246"/>
      <c r="P459" s="246"/>
      <c r="Q459" s="246"/>
      <c r="R459" s="246"/>
      <c r="S459" s="246"/>
      <c r="T459" s="247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8" t="s">
        <v>150</v>
      </c>
      <c r="AU459" s="248" t="s">
        <v>86</v>
      </c>
      <c r="AV459" s="13" t="s">
        <v>84</v>
      </c>
      <c r="AW459" s="13" t="s">
        <v>32</v>
      </c>
      <c r="AX459" s="13" t="s">
        <v>76</v>
      </c>
      <c r="AY459" s="248" t="s">
        <v>136</v>
      </c>
    </row>
    <row r="460" s="13" customFormat="1">
      <c r="A460" s="13"/>
      <c r="B460" s="239"/>
      <c r="C460" s="240"/>
      <c r="D460" s="232" t="s">
        <v>150</v>
      </c>
      <c r="E460" s="241" t="s">
        <v>1</v>
      </c>
      <c r="F460" s="242" t="s">
        <v>520</v>
      </c>
      <c r="G460" s="240"/>
      <c r="H460" s="241" t="s">
        <v>1</v>
      </c>
      <c r="I460" s="243"/>
      <c r="J460" s="240"/>
      <c r="K460" s="240"/>
      <c r="L460" s="244"/>
      <c r="M460" s="245"/>
      <c r="N460" s="246"/>
      <c r="O460" s="246"/>
      <c r="P460" s="246"/>
      <c r="Q460" s="246"/>
      <c r="R460" s="246"/>
      <c r="S460" s="246"/>
      <c r="T460" s="247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8" t="s">
        <v>150</v>
      </c>
      <c r="AU460" s="248" t="s">
        <v>86</v>
      </c>
      <c r="AV460" s="13" t="s">
        <v>84</v>
      </c>
      <c r="AW460" s="13" t="s">
        <v>32</v>
      </c>
      <c r="AX460" s="13" t="s">
        <v>76</v>
      </c>
      <c r="AY460" s="248" t="s">
        <v>136</v>
      </c>
    </row>
    <row r="461" s="14" customFormat="1">
      <c r="A461" s="14"/>
      <c r="B461" s="249"/>
      <c r="C461" s="250"/>
      <c r="D461" s="232" t="s">
        <v>150</v>
      </c>
      <c r="E461" s="251" t="s">
        <v>1</v>
      </c>
      <c r="F461" s="252" t="s">
        <v>285</v>
      </c>
      <c r="G461" s="250"/>
      <c r="H461" s="253">
        <v>1003.8</v>
      </c>
      <c r="I461" s="254"/>
      <c r="J461" s="250"/>
      <c r="K461" s="250"/>
      <c r="L461" s="255"/>
      <c r="M461" s="256"/>
      <c r="N461" s="257"/>
      <c r="O461" s="257"/>
      <c r="P461" s="257"/>
      <c r="Q461" s="257"/>
      <c r="R461" s="257"/>
      <c r="S461" s="257"/>
      <c r="T461" s="258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59" t="s">
        <v>150</v>
      </c>
      <c r="AU461" s="259" t="s">
        <v>86</v>
      </c>
      <c r="AV461" s="14" t="s">
        <v>86</v>
      </c>
      <c r="AW461" s="14" t="s">
        <v>32</v>
      </c>
      <c r="AX461" s="14" t="s">
        <v>76</v>
      </c>
      <c r="AY461" s="259" t="s">
        <v>136</v>
      </c>
    </row>
    <row r="462" s="13" customFormat="1">
      <c r="A462" s="13"/>
      <c r="B462" s="239"/>
      <c r="C462" s="240"/>
      <c r="D462" s="232" t="s">
        <v>150</v>
      </c>
      <c r="E462" s="241" t="s">
        <v>1</v>
      </c>
      <c r="F462" s="242" t="s">
        <v>521</v>
      </c>
      <c r="G462" s="240"/>
      <c r="H462" s="241" t="s">
        <v>1</v>
      </c>
      <c r="I462" s="243"/>
      <c r="J462" s="240"/>
      <c r="K462" s="240"/>
      <c r="L462" s="244"/>
      <c r="M462" s="245"/>
      <c r="N462" s="246"/>
      <c r="O462" s="246"/>
      <c r="P462" s="246"/>
      <c r="Q462" s="246"/>
      <c r="R462" s="246"/>
      <c r="S462" s="246"/>
      <c r="T462" s="247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8" t="s">
        <v>150</v>
      </c>
      <c r="AU462" s="248" t="s">
        <v>86</v>
      </c>
      <c r="AV462" s="13" t="s">
        <v>84</v>
      </c>
      <c r="AW462" s="13" t="s">
        <v>32</v>
      </c>
      <c r="AX462" s="13" t="s">
        <v>76</v>
      </c>
      <c r="AY462" s="248" t="s">
        <v>136</v>
      </c>
    </row>
    <row r="463" s="14" customFormat="1">
      <c r="A463" s="14"/>
      <c r="B463" s="249"/>
      <c r="C463" s="250"/>
      <c r="D463" s="232" t="s">
        <v>150</v>
      </c>
      <c r="E463" s="251" t="s">
        <v>1</v>
      </c>
      <c r="F463" s="252" t="s">
        <v>522</v>
      </c>
      <c r="G463" s="250"/>
      <c r="H463" s="253">
        <v>3011.4000000000001</v>
      </c>
      <c r="I463" s="254"/>
      <c r="J463" s="250"/>
      <c r="K463" s="250"/>
      <c r="L463" s="255"/>
      <c r="M463" s="256"/>
      <c r="N463" s="257"/>
      <c r="O463" s="257"/>
      <c r="P463" s="257"/>
      <c r="Q463" s="257"/>
      <c r="R463" s="257"/>
      <c r="S463" s="257"/>
      <c r="T463" s="258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59" t="s">
        <v>150</v>
      </c>
      <c r="AU463" s="259" t="s">
        <v>86</v>
      </c>
      <c r="AV463" s="14" t="s">
        <v>86</v>
      </c>
      <c r="AW463" s="14" t="s">
        <v>32</v>
      </c>
      <c r="AX463" s="14" t="s">
        <v>76</v>
      </c>
      <c r="AY463" s="259" t="s">
        <v>136</v>
      </c>
    </row>
    <row r="464" s="15" customFormat="1">
      <c r="A464" s="15"/>
      <c r="B464" s="260"/>
      <c r="C464" s="261"/>
      <c r="D464" s="232" t="s">
        <v>150</v>
      </c>
      <c r="E464" s="262" t="s">
        <v>1</v>
      </c>
      <c r="F464" s="263" t="s">
        <v>153</v>
      </c>
      <c r="G464" s="261"/>
      <c r="H464" s="264">
        <v>4015.1999999999998</v>
      </c>
      <c r="I464" s="265"/>
      <c r="J464" s="261"/>
      <c r="K464" s="261"/>
      <c r="L464" s="266"/>
      <c r="M464" s="267"/>
      <c r="N464" s="268"/>
      <c r="O464" s="268"/>
      <c r="P464" s="268"/>
      <c r="Q464" s="268"/>
      <c r="R464" s="268"/>
      <c r="S464" s="268"/>
      <c r="T464" s="269"/>
      <c r="U464" s="15"/>
      <c r="V464" s="15"/>
      <c r="W464" s="15"/>
      <c r="X464" s="15"/>
      <c r="Y464" s="15"/>
      <c r="Z464" s="15"/>
      <c r="AA464" s="15"/>
      <c r="AB464" s="15"/>
      <c r="AC464" s="15"/>
      <c r="AD464" s="15"/>
      <c r="AE464" s="15"/>
      <c r="AT464" s="270" t="s">
        <v>150</v>
      </c>
      <c r="AU464" s="270" t="s">
        <v>86</v>
      </c>
      <c r="AV464" s="15" t="s">
        <v>144</v>
      </c>
      <c r="AW464" s="15" t="s">
        <v>32</v>
      </c>
      <c r="AX464" s="15" t="s">
        <v>84</v>
      </c>
      <c r="AY464" s="270" t="s">
        <v>136</v>
      </c>
    </row>
    <row r="465" s="2" customFormat="1" ht="16.5" customHeight="1">
      <c r="A465" s="39"/>
      <c r="B465" s="40"/>
      <c r="C465" s="271" t="s">
        <v>523</v>
      </c>
      <c r="D465" s="271" t="s">
        <v>155</v>
      </c>
      <c r="E465" s="272" t="s">
        <v>524</v>
      </c>
      <c r="F465" s="273" t="s">
        <v>525</v>
      </c>
      <c r="G465" s="274" t="s">
        <v>142</v>
      </c>
      <c r="H465" s="275">
        <v>1003.8</v>
      </c>
      <c r="I465" s="276"/>
      <c r="J465" s="277">
        <f>ROUND(I465*H465,2)</f>
        <v>0</v>
      </c>
      <c r="K465" s="273" t="s">
        <v>143</v>
      </c>
      <c r="L465" s="278"/>
      <c r="M465" s="279" t="s">
        <v>1</v>
      </c>
      <c r="N465" s="280" t="s">
        <v>41</v>
      </c>
      <c r="O465" s="92"/>
      <c r="P465" s="228">
        <f>O465*H465</f>
        <v>0</v>
      </c>
      <c r="Q465" s="228">
        <v>0.0109</v>
      </c>
      <c r="R465" s="228">
        <f>Q465*H465</f>
        <v>10.941419999999999</v>
      </c>
      <c r="S465" s="228">
        <v>0</v>
      </c>
      <c r="T465" s="229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30" t="s">
        <v>481</v>
      </c>
      <c r="AT465" s="230" t="s">
        <v>155</v>
      </c>
      <c r="AU465" s="230" t="s">
        <v>86</v>
      </c>
      <c r="AY465" s="18" t="s">
        <v>136</v>
      </c>
      <c r="BE465" s="231">
        <f>IF(N465="základní",J465,0)</f>
        <v>0</v>
      </c>
      <c r="BF465" s="231">
        <f>IF(N465="snížená",J465,0)</f>
        <v>0</v>
      </c>
      <c r="BG465" s="231">
        <f>IF(N465="zákl. přenesená",J465,0)</f>
        <v>0</v>
      </c>
      <c r="BH465" s="231">
        <f>IF(N465="sníž. přenesená",J465,0)</f>
        <v>0</v>
      </c>
      <c r="BI465" s="231">
        <f>IF(N465="nulová",J465,0)</f>
        <v>0</v>
      </c>
      <c r="BJ465" s="18" t="s">
        <v>84</v>
      </c>
      <c r="BK465" s="231">
        <f>ROUND(I465*H465,2)</f>
        <v>0</v>
      </c>
      <c r="BL465" s="18" t="s">
        <v>473</v>
      </c>
      <c r="BM465" s="230" t="s">
        <v>526</v>
      </c>
    </row>
    <row r="466" s="2" customFormat="1">
      <c r="A466" s="39"/>
      <c r="B466" s="40"/>
      <c r="C466" s="41"/>
      <c r="D466" s="232" t="s">
        <v>146</v>
      </c>
      <c r="E466" s="41"/>
      <c r="F466" s="233" t="s">
        <v>525</v>
      </c>
      <c r="G466" s="41"/>
      <c r="H466" s="41"/>
      <c r="I466" s="234"/>
      <c r="J466" s="41"/>
      <c r="K466" s="41"/>
      <c r="L466" s="45"/>
      <c r="M466" s="235"/>
      <c r="N466" s="236"/>
      <c r="O466" s="92"/>
      <c r="P466" s="92"/>
      <c r="Q466" s="92"/>
      <c r="R466" s="92"/>
      <c r="S466" s="92"/>
      <c r="T466" s="93"/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T466" s="18" t="s">
        <v>146</v>
      </c>
      <c r="AU466" s="18" t="s">
        <v>86</v>
      </c>
    </row>
    <row r="467" s="13" customFormat="1">
      <c r="A467" s="13"/>
      <c r="B467" s="239"/>
      <c r="C467" s="240"/>
      <c r="D467" s="232" t="s">
        <v>150</v>
      </c>
      <c r="E467" s="241" t="s">
        <v>1</v>
      </c>
      <c r="F467" s="242" t="s">
        <v>520</v>
      </c>
      <c r="G467" s="240"/>
      <c r="H467" s="241" t="s">
        <v>1</v>
      </c>
      <c r="I467" s="243"/>
      <c r="J467" s="240"/>
      <c r="K467" s="240"/>
      <c r="L467" s="244"/>
      <c r="M467" s="245"/>
      <c r="N467" s="246"/>
      <c r="O467" s="246"/>
      <c r="P467" s="246"/>
      <c r="Q467" s="246"/>
      <c r="R467" s="246"/>
      <c r="S467" s="246"/>
      <c r="T467" s="247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48" t="s">
        <v>150</v>
      </c>
      <c r="AU467" s="248" t="s">
        <v>86</v>
      </c>
      <c r="AV467" s="13" t="s">
        <v>84</v>
      </c>
      <c r="AW467" s="13" t="s">
        <v>32</v>
      </c>
      <c r="AX467" s="13" t="s">
        <v>76</v>
      </c>
      <c r="AY467" s="248" t="s">
        <v>136</v>
      </c>
    </row>
    <row r="468" s="14" customFormat="1">
      <c r="A468" s="14"/>
      <c r="B468" s="249"/>
      <c r="C468" s="250"/>
      <c r="D468" s="232" t="s">
        <v>150</v>
      </c>
      <c r="E468" s="251" t="s">
        <v>1</v>
      </c>
      <c r="F468" s="252" t="s">
        <v>285</v>
      </c>
      <c r="G468" s="250"/>
      <c r="H468" s="253">
        <v>1003.8</v>
      </c>
      <c r="I468" s="254"/>
      <c r="J468" s="250"/>
      <c r="K468" s="250"/>
      <c r="L468" s="255"/>
      <c r="M468" s="256"/>
      <c r="N468" s="257"/>
      <c r="O468" s="257"/>
      <c r="P468" s="257"/>
      <c r="Q468" s="257"/>
      <c r="R468" s="257"/>
      <c r="S468" s="257"/>
      <c r="T468" s="258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9" t="s">
        <v>150</v>
      </c>
      <c r="AU468" s="259" t="s">
        <v>86</v>
      </c>
      <c r="AV468" s="14" t="s">
        <v>86</v>
      </c>
      <c r="AW468" s="14" t="s">
        <v>32</v>
      </c>
      <c r="AX468" s="14" t="s">
        <v>76</v>
      </c>
      <c r="AY468" s="259" t="s">
        <v>136</v>
      </c>
    </row>
    <row r="469" s="15" customFormat="1">
      <c r="A469" s="15"/>
      <c r="B469" s="260"/>
      <c r="C469" s="261"/>
      <c r="D469" s="232" t="s">
        <v>150</v>
      </c>
      <c r="E469" s="262" t="s">
        <v>1</v>
      </c>
      <c r="F469" s="263" t="s">
        <v>153</v>
      </c>
      <c r="G469" s="261"/>
      <c r="H469" s="264">
        <v>1003.8</v>
      </c>
      <c r="I469" s="265"/>
      <c r="J469" s="261"/>
      <c r="K469" s="261"/>
      <c r="L469" s="266"/>
      <c r="M469" s="267"/>
      <c r="N469" s="268"/>
      <c r="O469" s="268"/>
      <c r="P469" s="268"/>
      <c r="Q469" s="268"/>
      <c r="R469" s="268"/>
      <c r="S469" s="268"/>
      <c r="T469" s="269"/>
      <c r="U469" s="15"/>
      <c r="V469" s="15"/>
      <c r="W469" s="15"/>
      <c r="X469" s="15"/>
      <c r="Y469" s="15"/>
      <c r="Z469" s="15"/>
      <c r="AA469" s="15"/>
      <c r="AB469" s="15"/>
      <c r="AC469" s="15"/>
      <c r="AD469" s="15"/>
      <c r="AE469" s="15"/>
      <c r="AT469" s="270" t="s">
        <v>150</v>
      </c>
      <c r="AU469" s="270" t="s">
        <v>86</v>
      </c>
      <c r="AV469" s="15" t="s">
        <v>144</v>
      </c>
      <c r="AW469" s="15" t="s">
        <v>32</v>
      </c>
      <c r="AX469" s="15" t="s">
        <v>84</v>
      </c>
      <c r="AY469" s="270" t="s">
        <v>136</v>
      </c>
    </row>
    <row r="470" s="2" customFormat="1" ht="16.5" customHeight="1">
      <c r="A470" s="39"/>
      <c r="B470" s="40"/>
      <c r="C470" s="271" t="s">
        <v>527</v>
      </c>
      <c r="D470" s="271" t="s">
        <v>155</v>
      </c>
      <c r="E470" s="272" t="s">
        <v>528</v>
      </c>
      <c r="F470" s="273" t="s">
        <v>529</v>
      </c>
      <c r="G470" s="274" t="s">
        <v>142</v>
      </c>
      <c r="H470" s="275">
        <v>3011.4000000000001</v>
      </c>
      <c r="I470" s="276"/>
      <c r="J470" s="277">
        <f>ROUND(I470*H470,2)</f>
        <v>0</v>
      </c>
      <c r="K470" s="273" t="s">
        <v>143</v>
      </c>
      <c r="L470" s="278"/>
      <c r="M470" s="279" t="s">
        <v>1</v>
      </c>
      <c r="N470" s="280" t="s">
        <v>41</v>
      </c>
      <c r="O470" s="92"/>
      <c r="P470" s="228">
        <f>O470*H470</f>
        <v>0</v>
      </c>
      <c r="Q470" s="228">
        <v>0.0149</v>
      </c>
      <c r="R470" s="228">
        <f>Q470*H470</f>
        <v>44.869860000000003</v>
      </c>
      <c r="S470" s="228">
        <v>0</v>
      </c>
      <c r="T470" s="229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30" t="s">
        <v>481</v>
      </c>
      <c r="AT470" s="230" t="s">
        <v>155</v>
      </c>
      <c r="AU470" s="230" t="s">
        <v>86</v>
      </c>
      <c r="AY470" s="18" t="s">
        <v>136</v>
      </c>
      <c r="BE470" s="231">
        <f>IF(N470="základní",J470,0)</f>
        <v>0</v>
      </c>
      <c r="BF470" s="231">
        <f>IF(N470="snížená",J470,0)</f>
        <v>0</v>
      </c>
      <c r="BG470" s="231">
        <f>IF(N470="zákl. přenesená",J470,0)</f>
        <v>0</v>
      </c>
      <c r="BH470" s="231">
        <f>IF(N470="sníž. přenesená",J470,0)</f>
        <v>0</v>
      </c>
      <c r="BI470" s="231">
        <f>IF(N470="nulová",J470,0)</f>
        <v>0</v>
      </c>
      <c r="BJ470" s="18" t="s">
        <v>84</v>
      </c>
      <c r="BK470" s="231">
        <f>ROUND(I470*H470,2)</f>
        <v>0</v>
      </c>
      <c r="BL470" s="18" t="s">
        <v>473</v>
      </c>
      <c r="BM470" s="230" t="s">
        <v>530</v>
      </c>
    </row>
    <row r="471" s="2" customFormat="1">
      <c r="A471" s="39"/>
      <c r="B471" s="40"/>
      <c r="C471" s="41"/>
      <c r="D471" s="232" t="s">
        <v>146</v>
      </c>
      <c r="E471" s="41"/>
      <c r="F471" s="233" t="s">
        <v>529</v>
      </c>
      <c r="G471" s="41"/>
      <c r="H471" s="41"/>
      <c r="I471" s="234"/>
      <c r="J471" s="41"/>
      <c r="K471" s="41"/>
      <c r="L471" s="45"/>
      <c r="M471" s="235"/>
      <c r="N471" s="236"/>
      <c r="O471" s="92"/>
      <c r="P471" s="92"/>
      <c r="Q471" s="92"/>
      <c r="R471" s="92"/>
      <c r="S471" s="92"/>
      <c r="T471" s="93"/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T471" s="18" t="s">
        <v>146</v>
      </c>
      <c r="AU471" s="18" t="s">
        <v>86</v>
      </c>
    </row>
    <row r="472" s="13" customFormat="1">
      <c r="A472" s="13"/>
      <c r="B472" s="239"/>
      <c r="C472" s="240"/>
      <c r="D472" s="232" t="s">
        <v>150</v>
      </c>
      <c r="E472" s="241" t="s">
        <v>1</v>
      </c>
      <c r="F472" s="242" t="s">
        <v>521</v>
      </c>
      <c r="G472" s="240"/>
      <c r="H472" s="241" t="s">
        <v>1</v>
      </c>
      <c r="I472" s="243"/>
      <c r="J472" s="240"/>
      <c r="K472" s="240"/>
      <c r="L472" s="244"/>
      <c r="M472" s="245"/>
      <c r="N472" s="246"/>
      <c r="O472" s="246"/>
      <c r="P472" s="246"/>
      <c r="Q472" s="246"/>
      <c r="R472" s="246"/>
      <c r="S472" s="246"/>
      <c r="T472" s="247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8" t="s">
        <v>150</v>
      </c>
      <c r="AU472" s="248" t="s">
        <v>86</v>
      </c>
      <c r="AV472" s="13" t="s">
        <v>84</v>
      </c>
      <c r="AW472" s="13" t="s">
        <v>32</v>
      </c>
      <c r="AX472" s="13" t="s">
        <v>76</v>
      </c>
      <c r="AY472" s="248" t="s">
        <v>136</v>
      </c>
    </row>
    <row r="473" s="14" customFormat="1">
      <c r="A473" s="14"/>
      <c r="B473" s="249"/>
      <c r="C473" s="250"/>
      <c r="D473" s="232" t="s">
        <v>150</v>
      </c>
      <c r="E473" s="251" t="s">
        <v>1</v>
      </c>
      <c r="F473" s="252" t="s">
        <v>522</v>
      </c>
      <c r="G473" s="250"/>
      <c r="H473" s="253">
        <v>3011.4000000000001</v>
      </c>
      <c r="I473" s="254"/>
      <c r="J473" s="250"/>
      <c r="K473" s="250"/>
      <c r="L473" s="255"/>
      <c r="M473" s="256"/>
      <c r="N473" s="257"/>
      <c r="O473" s="257"/>
      <c r="P473" s="257"/>
      <c r="Q473" s="257"/>
      <c r="R473" s="257"/>
      <c r="S473" s="257"/>
      <c r="T473" s="258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59" t="s">
        <v>150</v>
      </c>
      <c r="AU473" s="259" t="s">
        <v>86</v>
      </c>
      <c r="AV473" s="14" t="s">
        <v>86</v>
      </c>
      <c r="AW473" s="14" t="s">
        <v>32</v>
      </c>
      <c r="AX473" s="14" t="s">
        <v>76</v>
      </c>
      <c r="AY473" s="259" t="s">
        <v>136</v>
      </c>
    </row>
    <row r="474" s="15" customFormat="1">
      <c r="A474" s="15"/>
      <c r="B474" s="260"/>
      <c r="C474" s="261"/>
      <c r="D474" s="232" t="s">
        <v>150</v>
      </c>
      <c r="E474" s="262" t="s">
        <v>1</v>
      </c>
      <c r="F474" s="263" t="s">
        <v>153</v>
      </c>
      <c r="G474" s="261"/>
      <c r="H474" s="264">
        <v>3011.4000000000001</v>
      </c>
      <c r="I474" s="265"/>
      <c r="J474" s="261"/>
      <c r="K474" s="261"/>
      <c r="L474" s="266"/>
      <c r="M474" s="267"/>
      <c r="N474" s="268"/>
      <c r="O474" s="268"/>
      <c r="P474" s="268"/>
      <c r="Q474" s="268"/>
      <c r="R474" s="268"/>
      <c r="S474" s="268"/>
      <c r="T474" s="269"/>
      <c r="U474" s="15"/>
      <c r="V474" s="15"/>
      <c r="W474" s="15"/>
      <c r="X474" s="15"/>
      <c r="Y474" s="15"/>
      <c r="Z474" s="15"/>
      <c r="AA474" s="15"/>
      <c r="AB474" s="15"/>
      <c r="AC474" s="15"/>
      <c r="AD474" s="15"/>
      <c r="AE474" s="15"/>
      <c r="AT474" s="270" t="s">
        <v>150</v>
      </c>
      <c r="AU474" s="270" t="s">
        <v>86</v>
      </c>
      <c r="AV474" s="15" t="s">
        <v>144</v>
      </c>
      <c r="AW474" s="15" t="s">
        <v>32</v>
      </c>
      <c r="AX474" s="15" t="s">
        <v>84</v>
      </c>
      <c r="AY474" s="270" t="s">
        <v>136</v>
      </c>
    </row>
    <row r="475" s="2" customFormat="1" ht="16.5" customHeight="1">
      <c r="A475" s="39"/>
      <c r="B475" s="40"/>
      <c r="C475" s="219" t="s">
        <v>531</v>
      </c>
      <c r="D475" s="219" t="s">
        <v>139</v>
      </c>
      <c r="E475" s="220" t="s">
        <v>532</v>
      </c>
      <c r="F475" s="221" t="s">
        <v>533</v>
      </c>
      <c r="G475" s="222" t="s">
        <v>142</v>
      </c>
      <c r="H475" s="223">
        <v>1003.8</v>
      </c>
      <c r="I475" s="224"/>
      <c r="J475" s="225">
        <f>ROUND(I475*H475,2)</f>
        <v>0</v>
      </c>
      <c r="K475" s="221" t="s">
        <v>143</v>
      </c>
      <c r="L475" s="45"/>
      <c r="M475" s="226" t="s">
        <v>1</v>
      </c>
      <c r="N475" s="227" t="s">
        <v>41</v>
      </c>
      <c r="O475" s="92"/>
      <c r="P475" s="228">
        <f>O475*H475</f>
        <v>0</v>
      </c>
      <c r="Q475" s="228">
        <v>0</v>
      </c>
      <c r="R475" s="228">
        <f>Q475*H475</f>
        <v>0</v>
      </c>
      <c r="S475" s="228">
        <v>0</v>
      </c>
      <c r="T475" s="229">
        <f>S475*H475</f>
        <v>0</v>
      </c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R475" s="230" t="s">
        <v>473</v>
      </c>
      <c r="AT475" s="230" t="s">
        <v>139</v>
      </c>
      <c r="AU475" s="230" t="s">
        <v>86</v>
      </c>
      <c r="AY475" s="18" t="s">
        <v>136</v>
      </c>
      <c r="BE475" s="231">
        <f>IF(N475="základní",J475,0)</f>
        <v>0</v>
      </c>
      <c r="BF475" s="231">
        <f>IF(N475="snížená",J475,0)</f>
        <v>0</v>
      </c>
      <c r="BG475" s="231">
        <f>IF(N475="zákl. přenesená",J475,0)</f>
        <v>0</v>
      </c>
      <c r="BH475" s="231">
        <f>IF(N475="sníž. přenesená",J475,0)</f>
        <v>0</v>
      </c>
      <c r="BI475" s="231">
        <f>IF(N475="nulová",J475,0)</f>
        <v>0</v>
      </c>
      <c r="BJ475" s="18" t="s">
        <v>84</v>
      </c>
      <c r="BK475" s="231">
        <f>ROUND(I475*H475,2)</f>
        <v>0</v>
      </c>
      <c r="BL475" s="18" t="s">
        <v>473</v>
      </c>
      <c r="BM475" s="230" t="s">
        <v>534</v>
      </c>
    </row>
    <row r="476" s="2" customFormat="1">
      <c r="A476" s="39"/>
      <c r="B476" s="40"/>
      <c r="C476" s="41"/>
      <c r="D476" s="232" t="s">
        <v>146</v>
      </c>
      <c r="E476" s="41"/>
      <c r="F476" s="233" t="s">
        <v>535</v>
      </c>
      <c r="G476" s="41"/>
      <c r="H476" s="41"/>
      <c r="I476" s="234"/>
      <c r="J476" s="41"/>
      <c r="K476" s="41"/>
      <c r="L476" s="45"/>
      <c r="M476" s="235"/>
      <c r="N476" s="236"/>
      <c r="O476" s="92"/>
      <c r="P476" s="92"/>
      <c r="Q476" s="92"/>
      <c r="R476" s="92"/>
      <c r="S476" s="92"/>
      <c r="T476" s="93"/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T476" s="18" t="s">
        <v>146</v>
      </c>
      <c r="AU476" s="18" t="s">
        <v>86</v>
      </c>
    </row>
    <row r="477" s="2" customFormat="1">
      <c r="A477" s="39"/>
      <c r="B477" s="40"/>
      <c r="C477" s="41"/>
      <c r="D477" s="237" t="s">
        <v>148</v>
      </c>
      <c r="E477" s="41"/>
      <c r="F477" s="238" t="s">
        <v>536</v>
      </c>
      <c r="G477" s="41"/>
      <c r="H477" s="41"/>
      <c r="I477" s="234"/>
      <c r="J477" s="41"/>
      <c r="K477" s="41"/>
      <c r="L477" s="45"/>
      <c r="M477" s="235"/>
      <c r="N477" s="236"/>
      <c r="O477" s="92"/>
      <c r="P477" s="92"/>
      <c r="Q477" s="92"/>
      <c r="R477" s="92"/>
      <c r="S477" s="92"/>
      <c r="T477" s="93"/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T477" s="18" t="s">
        <v>148</v>
      </c>
      <c r="AU477" s="18" t="s">
        <v>86</v>
      </c>
    </row>
    <row r="478" s="13" customFormat="1">
      <c r="A478" s="13"/>
      <c r="B478" s="239"/>
      <c r="C478" s="240"/>
      <c r="D478" s="232" t="s">
        <v>150</v>
      </c>
      <c r="E478" s="241" t="s">
        <v>1</v>
      </c>
      <c r="F478" s="242" t="s">
        <v>519</v>
      </c>
      <c r="G478" s="240"/>
      <c r="H478" s="241" t="s">
        <v>1</v>
      </c>
      <c r="I478" s="243"/>
      <c r="J478" s="240"/>
      <c r="K478" s="240"/>
      <c r="L478" s="244"/>
      <c r="M478" s="245"/>
      <c r="N478" s="246"/>
      <c r="O478" s="246"/>
      <c r="P478" s="246"/>
      <c r="Q478" s="246"/>
      <c r="R478" s="246"/>
      <c r="S478" s="246"/>
      <c r="T478" s="247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8" t="s">
        <v>150</v>
      </c>
      <c r="AU478" s="248" t="s">
        <v>86</v>
      </c>
      <c r="AV478" s="13" t="s">
        <v>84</v>
      </c>
      <c r="AW478" s="13" t="s">
        <v>32</v>
      </c>
      <c r="AX478" s="13" t="s">
        <v>76</v>
      </c>
      <c r="AY478" s="248" t="s">
        <v>136</v>
      </c>
    </row>
    <row r="479" s="14" customFormat="1">
      <c r="A479" s="14"/>
      <c r="B479" s="249"/>
      <c r="C479" s="250"/>
      <c r="D479" s="232" t="s">
        <v>150</v>
      </c>
      <c r="E479" s="251" t="s">
        <v>1</v>
      </c>
      <c r="F479" s="252" t="s">
        <v>285</v>
      </c>
      <c r="G479" s="250"/>
      <c r="H479" s="253">
        <v>1003.8</v>
      </c>
      <c r="I479" s="254"/>
      <c r="J479" s="250"/>
      <c r="K479" s="250"/>
      <c r="L479" s="255"/>
      <c r="M479" s="256"/>
      <c r="N479" s="257"/>
      <c r="O479" s="257"/>
      <c r="P479" s="257"/>
      <c r="Q479" s="257"/>
      <c r="R479" s="257"/>
      <c r="S479" s="257"/>
      <c r="T479" s="258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59" t="s">
        <v>150</v>
      </c>
      <c r="AU479" s="259" t="s">
        <v>86</v>
      </c>
      <c r="AV479" s="14" t="s">
        <v>86</v>
      </c>
      <c r="AW479" s="14" t="s">
        <v>32</v>
      </c>
      <c r="AX479" s="14" t="s">
        <v>76</v>
      </c>
      <c r="AY479" s="259" t="s">
        <v>136</v>
      </c>
    </row>
    <row r="480" s="15" customFormat="1">
      <c r="A480" s="15"/>
      <c r="B480" s="260"/>
      <c r="C480" s="261"/>
      <c r="D480" s="232" t="s">
        <v>150</v>
      </c>
      <c r="E480" s="262" t="s">
        <v>1</v>
      </c>
      <c r="F480" s="263" t="s">
        <v>153</v>
      </c>
      <c r="G480" s="261"/>
      <c r="H480" s="264">
        <v>1003.8</v>
      </c>
      <c r="I480" s="265"/>
      <c r="J480" s="261"/>
      <c r="K480" s="261"/>
      <c r="L480" s="266"/>
      <c r="M480" s="267"/>
      <c r="N480" s="268"/>
      <c r="O480" s="268"/>
      <c r="P480" s="268"/>
      <c r="Q480" s="268"/>
      <c r="R480" s="268"/>
      <c r="S480" s="268"/>
      <c r="T480" s="269"/>
      <c r="U480" s="15"/>
      <c r="V480" s="15"/>
      <c r="W480" s="15"/>
      <c r="X480" s="15"/>
      <c r="Y480" s="15"/>
      <c r="Z480" s="15"/>
      <c r="AA480" s="15"/>
      <c r="AB480" s="15"/>
      <c r="AC480" s="15"/>
      <c r="AD480" s="15"/>
      <c r="AE480" s="15"/>
      <c r="AT480" s="270" t="s">
        <v>150</v>
      </c>
      <c r="AU480" s="270" t="s">
        <v>86</v>
      </c>
      <c r="AV480" s="15" t="s">
        <v>144</v>
      </c>
      <c r="AW480" s="15" t="s">
        <v>32</v>
      </c>
      <c r="AX480" s="15" t="s">
        <v>84</v>
      </c>
      <c r="AY480" s="270" t="s">
        <v>136</v>
      </c>
    </row>
    <row r="481" s="2" customFormat="1" ht="24.15" customHeight="1">
      <c r="A481" s="39"/>
      <c r="B481" s="40"/>
      <c r="C481" s="271" t="s">
        <v>537</v>
      </c>
      <c r="D481" s="271" t="s">
        <v>155</v>
      </c>
      <c r="E481" s="272" t="s">
        <v>538</v>
      </c>
      <c r="F481" s="273" t="s">
        <v>539</v>
      </c>
      <c r="G481" s="274" t="s">
        <v>142</v>
      </c>
      <c r="H481" s="275">
        <v>1084.104</v>
      </c>
      <c r="I481" s="276"/>
      <c r="J481" s="277">
        <f>ROUND(I481*H481,2)</f>
        <v>0</v>
      </c>
      <c r="K481" s="273" t="s">
        <v>1</v>
      </c>
      <c r="L481" s="278"/>
      <c r="M481" s="279" t="s">
        <v>1</v>
      </c>
      <c r="N481" s="280" t="s">
        <v>41</v>
      </c>
      <c r="O481" s="92"/>
      <c r="P481" s="228">
        <f>O481*H481</f>
        <v>0</v>
      </c>
      <c r="Q481" s="228">
        <v>0</v>
      </c>
      <c r="R481" s="228">
        <f>Q481*H481</f>
        <v>0</v>
      </c>
      <c r="S481" s="228">
        <v>0</v>
      </c>
      <c r="T481" s="229">
        <f>S481*H481</f>
        <v>0</v>
      </c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230" t="s">
        <v>481</v>
      </c>
      <c r="AT481" s="230" t="s">
        <v>155</v>
      </c>
      <c r="AU481" s="230" t="s">
        <v>86</v>
      </c>
      <c r="AY481" s="18" t="s">
        <v>136</v>
      </c>
      <c r="BE481" s="231">
        <f>IF(N481="základní",J481,0)</f>
        <v>0</v>
      </c>
      <c r="BF481" s="231">
        <f>IF(N481="snížená",J481,0)</f>
        <v>0</v>
      </c>
      <c r="BG481" s="231">
        <f>IF(N481="zákl. přenesená",J481,0)</f>
        <v>0</v>
      </c>
      <c r="BH481" s="231">
        <f>IF(N481="sníž. přenesená",J481,0)</f>
        <v>0</v>
      </c>
      <c r="BI481" s="231">
        <f>IF(N481="nulová",J481,0)</f>
        <v>0</v>
      </c>
      <c r="BJ481" s="18" t="s">
        <v>84</v>
      </c>
      <c r="BK481" s="231">
        <f>ROUND(I481*H481,2)</f>
        <v>0</v>
      </c>
      <c r="BL481" s="18" t="s">
        <v>473</v>
      </c>
      <c r="BM481" s="230" t="s">
        <v>540</v>
      </c>
    </row>
    <row r="482" s="2" customFormat="1">
      <c r="A482" s="39"/>
      <c r="B482" s="40"/>
      <c r="C482" s="41"/>
      <c r="D482" s="232" t="s">
        <v>146</v>
      </c>
      <c r="E482" s="41"/>
      <c r="F482" s="233" t="s">
        <v>539</v>
      </c>
      <c r="G482" s="41"/>
      <c r="H482" s="41"/>
      <c r="I482" s="234"/>
      <c r="J482" s="41"/>
      <c r="K482" s="41"/>
      <c r="L482" s="45"/>
      <c r="M482" s="235"/>
      <c r="N482" s="236"/>
      <c r="O482" s="92"/>
      <c r="P482" s="92"/>
      <c r="Q482" s="92"/>
      <c r="R482" s="92"/>
      <c r="S482" s="92"/>
      <c r="T482" s="93"/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T482" s="18" t="s">
        <v>146</v>
      </c>
      <c r="AU482" s="18" t="s">
        <v>86</v>
      </c>
    </row>
    <row r="483" s="14" customFormat="1">
      <c r="A483" s="14"/>
      <c r="B483" s="249"/>
      <c r="C483" s="250"/>
      <c r="D483" s="232" t="s">
        <v>150</v>
      </c>
      <c r="E483" s="250"/>
      <c r="F483" s="252" t="s">
        <v>541</v>
      </c>
      <c r="G483" s="250"/>
      <c r="H483" s="253">
        <v>1084.104</v>
      </c>
      <c r="I483" s="254"/>
      <c r="J483" s="250"/>
      <c r="K483" s="250"/>
      <c r="L483" s="255"/>
      <c r="M483" s="256"/>
      <c r="N483" s="257"/>
      <c r="O483" s="257"/>
      <c r="P483" s="257"/>
      <c r="Q483" s="257"/>
      <c r="R483" s="257"/>
      <c r="S483" s="257"/>
      <c r="T483" s="258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59" t="s">
        <v>150</v>
      </c>
      <c r="AU483" s="259" t="s">
        <v>86</v>
      </c>
      <c r="AV483" s="14" t="s">
        <v>86</v>
      </c>
      <c r="AW483" s="14" t="s">
        <v>4</v>
      </c>
      <c r="AX483" s="14" t="s">
        <v>84</v>
      </c>
      <c r="AY483" s="259" t="s">
        <v>136</v>
      </c>
    </row>
    <row r="484" s="2" customFormat="1" ht="24.15" customHeight="1">
      <c r="A484" s="39"/>
      <c r="B484" s="40"/>
      <c r="C484" s="219" t="s">
        <v>542</v>
      </c>
      <c r="D484" s="219" t="s">
        <v>139</v>
      </c>
      <c r="E484" s="220" t="s">
        <v>543</v>
      </c>
      <c r="F484" s="221" t="s">
        <v>544</v>
      </c>
      <c r="G484" s="222" t="s">
        <v>142</v>
      </c>
      <c r="H484" s="223">
        <v>1003.8</v>
      </c>
      <c r="I484" s="224"/>
      <c r="J484" s="225">
        <f>ROUND(I484*H484,2)</f>
        <v>0</v>
      </c>
      <c r="K484" s="221" t="s">
        <v>1</v>
      </c>
      <c r="L484" s="45"/>
      <c r="M484" s="226" t="s">
        <v>1</v>
      </c>
      <c r="N484" s="227" t="s">
        <v>41</v>
      </c>
      <c r="O484" s="92"/>
      <c r="P484" s="228">
        <f>O484*H484</f>
        <v>0</v>
      </c>
      <c r="Q484" s="228">
        <v>0</v>
      </c>
      <c r="R484" s="228">
        <f>Q484*H484</f>
        <v>0</v>
      </c>
      <c r="S484" s="228">
        <v>0</v>
      </c>
      <c r="T484" s="229">
        <f>S484*H484</f>
        <v>0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230" t="s">
        <v>473</v>
      </c>
      <c r="AT484" s="230" t="s">
        <v>139</v>
      </c>
      <c r="AU484" s="230" t="s">
        <v>86</v>
      </c>
      <c r="AY484" s="18" t="s">
        <v>136</v>
      </c>
      <c r="BE484" s="231">
        <f>IF(N484="základní",J484,0)</f>
        <v>0</v>
      </c>
      <c r="BF484" s="231">
        <f>IF(N484="snížená",J484,0)</f>
        <v>0</v>
      </c>
      <c r="BG484" s="231">
        <f>IF(N484="zákl. přenesená",J484,0)</f>
        <v>0</v>
      </c>
      <c r="BH484" s="231">
        <f>IF(N484="sníž. přenesená",J484,0)</f>
        <v>0</v>
      </c>
      <c r="BI484" s="231">
        <f>IF(N484="nulová",J484,0)</f>
        <v>0</v>
      </c>
      <c r="BJ484" s="18" t="s">
        <v>84</v>
      </c>
      <c r="BK484" s="231">
        <f>ROUND(I484*H484,2)</f>
        <v>0</v>
      </c>
      <c r="BL484" s="18" t="s">
        <v>473</v>
      </c>
      <c r="BM484" s="230" t="s">
        <v>545</v>
      </c>
    </row>
    <row r="485" s="2" customFormat="1">
      <c r="A485" s="39"/>
      <c r="B485" s="40"/>
      <c r="C485" s="41"/>
      <c r="D485" s="232" t="s">
        <v>146</v>
      </c>
      <c r="E485" s="41"/>
      <c r="F485" s="233" t="s">
        <v>544</v>
      </c>
      <c r="G485" s="41"/>
      <c r="H485" s="41"/>
      <c r="I485" s="234"/>
      <c r="J485" s="41"/>
      <c r="K485" s="41"/>
      <c r="L485" s="45"/>
      <c r="M485" s="235"/>
      <c r="N485" s="236"/>
      <c r="O485" s="92"/>
      <c r="P485" s="92"/>
      <c r="Q485" s="92"/>
      <c r="R485" s="92"/>
      <c r="S485" s="92"/>
      <c r="T485" s="93"/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T485" s="18" t="s">
        <v>146</v>
      </c>
      <c r="AU485" s="18" t="s">
        <v>86</v>
      </c>
    </row>
    <row r="486" s="13" customFormat="1">
      <c r="A486" s="13"/>
      <c r="B486" s="239"/>
      <c r="C486" s="240"/>
      <c r="D486" s="232" t="s">
        <v>150</v>
      </c>
      <c r="E486" s="241" t="s">
        <v>1</v>
      </c>
      <c r="F486" s="242" t="s">
        <v>519</v>
      </c>
      <c r="G486" s="240"/>
      <c r="H486" s="241" t="s">
        <v>1</v>
      </c>
      <c r="I486" s="243"/>
      <c r="J486" s="240"/>
      <c r="K486" s="240"/>
      <c r="L486" s="244"/>
      <c r="M486" s="245"/>
      <c r="N486" s="246"/>
      <c r="O486" s="246"/>
      <c r="P486" s="246"/>
      <c r="Q486" s="246"/>
      <c r="R486" s="246"/>
      <c r="S486" s="246"/>
      <c r="T486" s="247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8" t="s">
        <v>150</v>
      </c>
      <c r="AU486" s="248" t="s">
        <v>86</v>
      </c>
      <c r="AV486" s="13" t="s">
        <v>84</v>
      </c>
      <c r="AW486" s="13" t="s">
        <v>32</v>
      </c>
      <c r="AX486" s="13" t="s">
        <v>76</v>
      </c>
      <c r="AY486" s="248" t="s">
        <v>136</v>
      </c>
    </row>
    <row r="487" s="14" customFormat="1">
      <c r="A487" s="14"/>
      <c r="B487" s="249"/>
      <c r="C487" s="250"/>
      <c r="D487" s="232" t="s">
        <v>150</v>
      </c>
      <c r="E487" s="251" t="s">
        <v>1</v>
      </c>
      <c r="F487" s="252" t="s">
        <v>285</v>
      </c>
      <c r="G487" s="250"/>
      <c r="H487" s="253">
        <v>1003.8</v>
      </c>
      <c r="I487" s="254"/>
      <c r="J487" s="250"/>
      <c r="K487" s="250"/>
      <c r="L487" s="255"/>
      <c r="M487" s="256"/>
      <c r="N487" s="257"/>
      <c r="O487" s="257"/>
      <c r="P487" s="257"/>
      <c r="Q487" s="257"/>
      <c r="R487" s="257"/>
      <c r="S487" s="257"/>
      <c r="T487" s="258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59" t="s">
        <v>150</v>
      </c>
      <c r="AU487" s="259" t="s">
        <v>86</v>
      </c>
      <c r="AV487" s="14" t="s">
        <v>86</v>
      </c>
      <c r="AW487" s="14" t="s">
        <v>32</v>
      </c>
      <c r="AX487" s="14" t="s">
        <v>76</v>
      </c>
      <c r="AY487" s="259" t="s">
        <v>136</v>
      </c>
    </row>
    <row r="488" s="15" customFormat="1">
      <c r="A488" s="15"/>
      <c r="B488" s="260"/>
      <c r="C488" s="261"/>
      <c r="D488" s="232" t="s">
        <v>150</v>
      </c>
      <c r="E488" s="262" t="s">
        <v>1</v>
      </c>
      <c r="F488" s="263" t="s">
        <v>153</v>
      </c>
      <c r="G488" s="261"/>
      <c r="H488" s="264">
        <v>1003.8</v>
      </c>
      <c r="I488" s="265"/>
      <c r="J488" s="261"/>
      <c r="K488" s="261"/>
      <c r="L488" s="266"/>
      <c r="M488" s="267"/>
      <c r="N488" s="268"/>
      <c r="O488" s="268"/>
      <c r="P488" s="268"/>
      <c r="Q488" s="268"/>
      <c r="R488" s="268"/>
      <c r="S488" s="268"/>
      <c r="T488" s="269"/>
      <c r="U488" s="15"/>
      <c r="V488" s="15"/>
      <c r="W488" s="15"/>
      <c r="X488" s="15"/>
      <c r="Y488" s="15"/>
      <c r="Z488" s="15"/>
      <c r="AA488" s="15"/>
      <c r="AB488" s="15"/>
      <c r="AC488" s="15"/>
      <c r="AD488" s="15"/>
      <c r="AE488" s="15"/>
      <c r="AT488" s="270" t="s">
        <v>150</v>
      </c>
      <c r="AU488" s="270" t="s">
        <v>86</v>
      </c>
      <c r="AV488" s="15" t="s">
        <v>144</v>
      </c>
      <c r="AW488" s="15" t="s">
        <v>32</v>
      </c>
      <c r="AX488" s="15" t="s">
        <v>84</v>
      </c>
      <c r="AY488" s="270" t="s">
        <v>136</v>
      </c>
    </row>
    <row r="489" s="2" customFormat="1" ht="24.15" customHeight="1">
      <c r="A489" s="39"/>
      <c r="B489" s="40"/>
      <c r="C489" s="219" t="s">
        <v>546</v>
      </c>
      <c r="D489" s="219" t="s">
        <v>139</v>
      </c>
      <c r="E489" s="220" t="s">
        <v>547</v>
      </c>
      <c r="F489" s="221" t="s">
        <v>548</v>
      </c>
      <c r="G489" s="222" t="s">
        <v>142</v>
      </c>
      <c r="H489" s="223">
        <v>1003.8</v>
      </c>
      <c r="I489" s="224"/>
      <c r="J489" s="225">
        <f>ROUND(I489*H489,2)</f>
        <v>0</v>
      </c>
      <c r="K489" s="221" t="s">
        <v>1</v>
      </c>
      <c r="L489" s="45"/>
      <c r="M489" s="226" t="s">
        <v>1</v>
      </c>
      <c r="N489" s="227" t="s">
        <v>41</v>
      </c>
      <c r="O489" s="92"/>
      <c r="P489" s="228">
        <f>O489*H489</f>
        <v>0</v>
      </c>
      <c r="Q489" s="228">
        <v>0</v>
      </c>
      <c r="R489" s="228">
        <f>Q489*H489</f>
        <v>0</v>
      </c>
      <c r="S489" s="228">
        <v>0</v>
      </c>
      <c r="T489" s="229">
        <f>S489*H489</f>
        <v>0</v>
      </c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R489" s="230" t="s">
        <v>473</v>
      </c>
      <c r="AT489" s="230" t="s">
        <v>139</v>
      </c>
      <c r="AU489" s="230" t="s">
        <v>86</v>
      </c>
      <c r="AY489" s="18" t="s">
        <v>136</v>
      </c>
      <c r="BE489" s="231">
        <f>IF(N489="základní",J489,0)</f>
        <v>0</v>
      </c>
      <c r="BF489" s="231">
        <f>IF(N489="snížená",J489,0)</f>
        <v>0</v>
      </c>
      <c r="BG489" s="231">
        <f>IF(N489="zákl. přenesená",J489,0)</f>
        <v>0</v>
      </c>
      <c r="BH489" s="231">
        <f>IF(N489="sníž. přenesená",J489,0)</f>
        <v>0</v>
      </c>
      <c r="BI489" s="231">
        <f>IF(N489="nulová",J489,0)</f>
        <v>0</v>
      </c>
      <c r="BJ489" s="18" t="s">
        <v>84</v>
      </c>
      <c r="BK489" s="231">
        <f>ROUND(I489*H489,2)</f>
        <v>0</v>
      </c>
      <c r="BL489" s="18" t="s">
        <v>473</v>
      </c>
      <c r="BM489" s="230" t="s">
        <v>549</v>
      </c>
    </row>
    <row r="490" s="2" customFormat="1">
      <c r="A490" s="39"/>
      <c r="B490" s="40"/>
      <c r="C490" s="41"/>
      <c r="D490" s="232" t="s">
        <v>146</v>
      </c>
      <c r="E490" s="41"/>
      <c r="F490" s="233" t="s">
        <v>548</v>
      </c>
      <c r="G490" s="41"/>
      <c r="H490" s="41"/>
      <c r="I490" s="234"/>
      <c r="J490" s="41"/>
      <c r="K490" s="41"/>
      <c r="L490" s="45"/>
      <c r="M490" s="235"/>
      <c r="N490" s="236"/>
      <c r="O490" s="92"/>
      <c r="P490" s="92"/>
      <c r="Q490" s="92"/>
      <c r="R490" s="92"/>
      <c r="S490" s="92"/>
      <c r="T490" s="93"/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T490" s="18" t="s">
        <v>146</v>
      </c>
      <c r="AU490" s="18" t="s">
        <v>86</v>
      </c>
    </row>
    <row r="491" s="13" customFormat="1">
      <c r="A491" s="13"/>
      <c r="B491" s="239"/>
      <c r="C491" s="240"/>
      <c r="D491" s="232" t="s">
        <v>150</v>
      </c>
      <c r="E491" s="241" t="s">
        <v>1</v>
      </c>
      <c r="F491" s="242" t="s">
        <v>519</v>
      </c>
      <c r="G491" s="240"/>
      <c r="H491" s="241" t="s">
        <v>1</v>
      </c>
      <c r="I491" s="243"/>
      <c r="J491" s="240"/>
      <c r="K491" s="240"/>
      <c r="L491" s="244"/>
      <c r="M491" s="245"/>
      <c r="N491" s="246"/>
      <c r="O491" s="246"/>
      <c r="P491" s="246"/>
      <c r="Q491" s="246"/>
      <c r="R491" s="246"/>
      <c r="S491" s="246"/>
      <c r="T491" s="247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8" t="s">
        <v>150</v>
      </c>
      <c r="AU491" s="248" t="s">
        <v>86</v>
      </c>
      <c r="AV491" s="13" t="s">
        <v>84</v>
      </c>
      <c r="AW491" s="13" t="s">
        <v>32</v>
      </c>
      <c r="AX491" s="13" t="s">
        <v>76</v>
      </c>
      <c r="AY491" s="248" t="s">
        <v>136</v>
      </c>
    </row>
    <row r="492" s="14" customFormat="1">
      <c r="A492" s="14"/>
      <c r="B492" s="249"/>
      <c r="C492" s="250"/>
      <c r="D492" s="232" t="s">
        <v>150</v>
      </c>
      <c r="E492" s="251" t="s">
        <v>1</v>
      </c>
      <c r="F492" s="252" t="s">
        <v>285</v>
      </c>
      <c r="G492" s="250"/>
      <c r="H492" s="253">
        <v>1003.8</v>
      </c>
      <c r="I492" s="254"/>
      <c r="J492" s="250"/>
      <c r="K492" s="250"/>
      <c r="L492" s="255"/>
      <c r="M492" s="256"/>
      <c r="N492" s="257"/>
      <c r="O492" s="257"/>
      <c r="P492" s="257"/>
      <c r="Q492" s="257"/>
      <c r="R492" s="257"/>
      <c r="S492" s="257"/>
      <c r="T492" s="258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59" t="s">
        <v>150</v>
      </c>
      <c r="AU492" s="259" t="s">
        <v>86</v>
      </c>
      <c r="AV492" s="14" t="s">
        <v>86</v>
      </c>
      <c r="AW492" s="14" t="s">
        <v>32</v>
      </c>
      <c r="AX492" s="14" t="s">
        <v>76</v>
      </c>
      <c r="AY492" s="259" t="s">
        <v>136</v>
      </c>
    </row>
    <row r="493" s="15" customFormat="1">
      <c r="A493" s="15"/>
      <c r="B493" s="260"/>
      <c r="C493" s="261"/>
      <c r="D493" s="232" t="s">
        <v>150</v>
      </c>
      <c r="E493" s="262" t="s">
        <v>1</v>
      </c>
      <c r="F493" s="263" t="s">
        <v>153</v>
      </c>
      <c r="G493" s="261"/>
      <c r="H493" s="264">
        <v>1003.8</v>
      </c>
      <c r="I493" s="265"/>
      <c r="J493" s="261"/>
      <c r="K493" s="261"/>
      <c r="L493" s="266"/>
      <c r="M493" s="267"/>
      <c r="N493" s="268"/>
      <c r="O493" s="268"/>
      <c r="P493" s="268"/>
      <c r="Q493" s="268"/>
      <c r="R493" s="268"/>
      <c r="S493" s="268"/>
      <c r="T493" s="269"/>
      <c r="U493" s="15"/>
      <c r="V493" s="15"/>
      <c r="W493" s="15"/>
      <c r="X493" s="15"/>
      <c r="Y493" s="15"/>
      <c r="Z493" s="15"/>
      <c r="AA493" s="15"/>
      <c r="AB493" s="15"/>
      <c r="AC493" s="15"/>
      <c r="AD493" s="15"/>
      <c r="AE493" s="15"/>
      <c r="AT493" s="270" t="s">
        <v>150</v>
      </c>
      <c r="AU493" s="270" t="s">
        <v>86</v>
      </c>
      <c r="AV493" s="15" t="s">
        <v>144</v>
      </c>
      <c r="AW493" s="15" t="s">
        <v>32</v>
      </c>
      <c r="AX493" s="15" t="s">
        <v>84</v>
      </c>
      <c r="AY493" s="270" t="s">
        <v>136</v>
      </c>
    </row>
    <row r="494" s="2" customFormat="1" ht="21.75" customHeight="1">
      <c r="A494" s="39"/>
      <c r="B494" s="40"/>
      <c r="C494" s="219" t="s">
        <v>550</v>
      </c>
      <c r="D494" s="219" t="s">
        <v>139</v>
      </c>
      <c r="E494" s="220" t="s">
        <v>551</v>
      </c>
      <c r="F494" s="221" t="s">
        <v>552</v>
      </c>
      <c r="G494" s="222" t="s">
        <v>142</v>
      </c>
      <c r="H494" s="223">
        <v>1003.8</v>
      </c>
      <c r="I494" s="224"/>
      <c r="J494" s="225">
        <f>ROUND(I494*H494,2)</f>
        <v>0</v>
      </c>
      <c r="K494" s="221" t="s">
        <v>1</v>
      </c>
      <c r="L494" s="45"/>
      <c r="M494" s="226" t="s">
        <v>1</v>
      </c>
      <c r="N494" s="227" t="s">
        <v>41</v>
      </c>
      <c r="O494" s="92"/>
      <c r="P494" s="228">
        <f>O494*H494</f>
        <v>0</v>
      </c>
      <c r="Q494" s="228">
        <v>0</v>
      </c>
      <c r="R494" s="228">
        <f>Q494*H494</f>
        <v>0</v>
      </c>
      <c r="S494" s="228">
        <v>0</v>
      </c>
      <c r="T494" s="229">
        <f>S494*H494</f>
        <v>0</v>
      </c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R494" s="230" t="s">
        <v>473</v>
      </c>
      <c r="AT494" s="230" t="s">
        <v>139</v>
      </c>
      <c r="AU494" s="230" t="s">
        <v>86</v>
      </c>
      <c r="AY494" s="18" t="s">
        <v>136</v>
      </c>
      <c r="BE494" s="231">
        <f>IF(N494="základní",J494,0)</f>
        <v>0</v>
      </c>
      <c r="BF494" s="231">
        <f>IF(N494="snížená",J494,0)</f>
        <v>0</v>
      </c>
      <c r="BG494" s="231">
        <f>IF(N494="zákl. přenesená",J494,0)</f>
        <v>0</v>
      </c>
      <c r="BH494" s="231">
        <f>IF(N494="sníž. přenesená",J494,0)</f>
        <v>0</v>
      </c>
      <c r="BI494" s="231">
        <f>IF(N494="nulová",J494,0)</f>
        <v>0</v>
      </c>
      <c r="BJ494" s="18" t="s">
        <v>84</v>
      </c>
      <c r="BK494" s="231">
        <f>ROUND(I494*H494,2)</f>
        <v>0</v>
      </c>
      <c r="BL494" s="18" t="s">
        <v>473</v>
      </c>
      <c r="BM494" s="230" t="s">
        <v>553</v>
      </c>
    </row>
    <row r="495" s="2" customFormat="1">
      <c r="A495" s="39"/>
      <c r="B495" s="40"/>
      <c r="C495" s="41"/>
      <c r="D495" s="232" t="s">
        <v>146</v>
      </c>
      <c r="E495" s="41"/>
      <c r="F495" s="233" t="s">
        <v>552</v>
      </c>
      <c r="G495" s="41"/>
      <c r="H495" s="41"/>
      <c r="I495" s="234"/>
      <c r="J495" s="41"/>
      <c r="K495" s="41"/>
      <c r="L495" s="45"/>
      <c r="M495" s="235"/>
      <c r="N495" s="236"/>
      <c r="O495" s="92"/>
      <c r="P495" s="92"/>
      <c r="Q495" s="92"/>
      <c r="R495" s="92"/>
      <c r="S495" s="92"/>
      <c r="T495" s="93"/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T495" s="18" t="s">
        <v>146</v>
      </c>
      <c r="AU495" s="18" t="s">
        <v>86</v>
      </c>
    </row>
    <row r="496" s="13" customFormat="1">
      <c r="A496" s="13"/>
      <c r="B496" s="239"/>
      <c r="C496" s="240"/>
      <c r="D496" s="232" t="s">
        <v>150</v>
      </c>
      <c r="E496" s="241" t="s">
        <v>1</v>
      </c>
      <c r="F496" s="242" t="s">
        <v>519</v>
      </c>
      <c r="G496" s="240"/>
      <c r="H496" s="241" t="s">
        <v>1</v>
      </c>
      <c r="I496" s="243"/>
      <c r="J496" s="240"/>
      <c r="K496" s="240"/>
      <c r="L496" s="244"/>
      <c r="M496" s="245"/>
      <c r="N496" s="246"/>
      <c r="O496" s="246"/>
      <c r="P496" s="246"/>
      <c r="Q496" s="246"/>
      <c r="R496" s="246"/>
      <c r="S496" s="246"/>
      <c r="T496" s="247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48" t="s">
        <v>150</v>
      </c>
      <c r="AU496" s="248" t="s">
        <v>86</v>
      </c>
      <c r="AV496" s="13" t="s">
        <v>84</v>
      </c>
      <c r="AW496" s="13" t="s">
        <v>32</v>
      </c>
      <c r="AX496" s="13" t="s">
        <v>76</v>
      </c>
      <c r="AY496" s="248" t="s">
        <v>136</v>
      </c>
    </row>
    <row r="497" s="14" customFormat="1">
      <c r="A497" s="14"/>
      <c r="B497" s="249"/>
      <c r="C497" s="250"/>
      <c r="D497" s="232" t="s">
        <v>150</v>
      </c>
      <c r="E497" s="251" t="s">
        <v>1</v>
      </c>
      <c r="F497" s="252" t="s">
        <v>285</v>
      </c>
      <c r="G497" s="250"/>
      <c r="H497" s="253">
        <v>1003.8</v>
      </c>
      <c r="I497" s="254"/>
      <c r="J497" s="250"/>
      <c r="K497" s="250"/>
      <c r="L497" s="255"/>
      <c r="M497" s="256"/>
      <c r="N497" s="257"/>
      <c r="O497" s="257"/>
      <c r="P497" s="257"/>
      <c r="Q497" s="257"/>
      <c r="R497" s="257"/>
      <c r="S497" s="257"/>
      <c r="T497" s="258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59" t="s">
        <v>150</v>
      </c>
      <c r="AU497" s="259" t="s">
        <v>86</v>
      </c>
      <c r="AV497" s="14" t="s">
        <v>86</v>
      </c>
      <c r="AW497" s="14" t="s">
        <v>32</v>
      </c>
      <c r="AX497" s="14" t="s">
        <v>76</v>
      </c>
      <c r="AY497" s="259" t="s">
        <v>136</v>
      </c>
    </row>
    <row r="498" s="15" customFormat="1">
      <c r="A498" s="15"/>
      <c r="B498" s="260"/>
      <c r="C498" s="261"/>
      <c r="D498" s="232" t="s">
        <v>150</v>
      </c>
      <c r="E498" s="262" t="s">
        <v>1</v>
      </c>
      <c r="F498" s="263" t="s">
        <v>153</v>
      </c>
      <c r="G498" s="261"/>
      <c r="H498" s="264">
        <v>1003.8</v>
      </c>
      <c r="I498" s="265"/>
      <c r="J498" s="261"/>
      <c r="K498" s="261"/>
      <c r="L498" s="266"/>
      <c r="M498" s="267"/>
      <c r="N498" s="268"/>
      <c r="O498" s="268"/>
      <c r="P498" s="268"/>
      <c r="Q498" s="268"/>
      <c r="R498" s="268"/>
      <c r="S498" s="268"/>
      <c r="T498" s="269"/>
      <c r="U498" s="15"/>
      <c r="V498" s="15"/>
      <c r="W498" s="15"/>
      <c r="X498" s="15"/>
      <c r="Y498" s="15"/>
      <c r="Z498" s="15"/>
      <c r="AA498" s="15"/>
      <c r="AB498" s="15"/>
      <c r="AC498" s="15"/>
      <c r="AD498" s="15"/>
      <c r="AE498" s="15"/>
      <c r="AT498" s="270" t="s">
        <v>150</v>
      </c>
      <c r="AU498" s="270" t="s">
        <v>86</v>
      </c>
      <c r="AV498" s="15" t="s">
        <v>144</v>
      </c>
      <c r="AW498" s="15" t="s">
        <v>32</v>
      </c>
      <c r="AX498" s="15" t="s">
        <v>84</v>
      </c>
      <c r="AY498" s="270" t="s">
        <v>136</v>
      </c>
    </row>
    <row r="499" s="2" customFormat="1" ht="24.15" customHeight="1">
      <c r="A499" s="39"/>
      <c r="B499" s="40"/>
      <c r="C499" s="219" t="s">
        <v>554</v>
      </c>
      <c r="D499" s="219" t="s">
        <v>139</v>
      </c>
      <c r="E499" s="220" t="s">
        <v>555</v>
      </c>
      <c r="F499" s="221" t="s">
        <v>556</v>
      </c>
      <c r="G499" s="222" t="s">
        <v>509</v>
      </c>
      <c r="H499" s="292"/>
      <c r="I499" s="224"/>
      <c r="J499" s="225">
        <f>ROUND(I499*H499,2)</f>
        <v>0</v>
      </c>
      <c r="K499" s="221" t="s">
        <v>143</v>
      </c>
      <c r="L499" s="45"/>
      <c r="M499" s="226" t="s">
        <v>1</v>
      </c>
      <c r="N499" s="227" t="s">
        <v>41</v>
      </c>
      <c r="O499" s="92"/>
      <c r="P499" s="228">
        <f>O499*H499</f>
        <v>0</v>
      </c>
      <c r="Q499" s="228">
        <v>0</v>
      </c>
      <c r="R499" s="228">
        <f>Q499*H499</f>
        <v>0</v>
      </c>
      <c r="S499" s="228">
        <v>0</v>
      </c>
      <c r="T499" s="229">
        <f>S499*H499</f>
        <v>0</v>
      </c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R499" s="230" t="s">
        <v>473</v>
      </c>
      <c r="AT499" s="230" t="s">
        <v>139</v>
      </c>
      <c r="AU499" s="230" t="s">
        <v>86</v>
      </c>
      <c r="AY499" s="18" t="s">
        <v>136</v>
      </c>
      <c r="BE499" s="231">
        <f>IF(N499="základní",J499,0)</f>
        <v>0</v>
      </c>
      <c r="BF499" s="231">
        <f>IF(N499="snížená",J499,0)</f>
        <v>0</v>
      </c>
      <c r="BG499" s="231">
        <f>IF(N499="zákl. přenesená",J499,0)</f>
        <v>0</v>
      </c>
      <c r="BH499" s="231">
        <f>IF(N499="sníž. přenesená",J499,0)</f>
        <v>0</v>
      </c>
      <c r="BI499" s="231">
        <f>IF(N499="nulová",J499,0)</f>
        <v>0</v>
      </c>
      <c r="BJ499" s="18" t="s">
        <v>84</v>
      </c>
      <c r="BK499" s="231">
        <f>ROUND(I499*H499,2)</f>
        <v>0</v>
      </c>
      <c r="BL499" s="18" t="s">
        <v>473</v>
      </c>
      <c r="BM499" s="230" t="s">
        <v>557</v>
      </c>
    </row>
    <row r="500" s="2" customFormat="1">
      <c r="A500" s="39"/>
      <c r="B500" s="40"/>
      <c r="C500" s="41"/>
      <c r="D500" s="232" t="s">
        <v>146</v>
      </c>
      <c r="E500" s="41"/>
      <c r="F500" s="233" t="s">
        <v>558</v>
      </c>
      <c r="G500" s="41"/>
      <c r="H500" s="41"/>
      <c r="I500" s="234"/>
      <c r="J500" s="41"/>
      <c r="K500" s="41"/>
      <c r="L500" s="45"/>
      <c r="M500" s="235"/>
      <c r="N500" s="236"/>
      <c r="O500" s="92"/>
      <c r="P500" s="92"/>
      <c r="Q500" s="92"/>
      <c r="R500" s="92"/>
      <c r="S500" s="92"/>
      <c r="T500" s="93"/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T500" s="18" t="s">
        <v>146</v>
      </c>
      <c r="AU500" s="18" t="s">
        <v>86</v>
      </c>
    </row>
    <row r="501" s="2" customFormat="1">
      <c r="A501" s="39"/>
      <c r="B501" s="40"/>
      <c r="C501" s="41"/>
      <c r="D501" s="237" t="s">
        <v>148</v>
      </c>
      <c r="E501" s="41"/>
      <c r="F501" s="238" t="s">
        <v>559</v>
      </c>
      <c r="G501" s="41"/>
      <c r="H501" s="41"/>
      <c r="I501" s="234"/>
      <c r="J501" s="41"/>
      <c r="K501" s="41"/>
      <c r="L501" s="45"/>
      <c r="M501" s="235"/>
      <c r="N501" s="236"/>
      <c r="O501" s="92"/>
      <c r="P501" s="92"/>
      <c r="Q501" s="92"/>
      <c r="R501" s="92"/>
      <c r="S501" s="92"/>
      <c r="T501" s="93"/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T501" s="18" t="s">
        <v>148</v>
      </c>
      <c r="AU501" s="18" t="s">
        <v>86</v>
      </c>
    </row>
    <row r="502" s="12" customFormat="1" ht="22.8" customHeight="1">
      <c r="A502" s="12"/>
      <c r="B502" s="203"/>
      <c r="C502" s="204"/>
      <c r="D502" s="205" t="s">
        <v>75</v>
      </c>
      <c r="E502" s="217" t="s">
        <v>560</v>
      </c>
      <c r="F502" s="217" t="s">
        <v>561</v>
      </c>
      <c r="G502" s="204"/>
      <c r="H502" s="204"/>
      <c r="I502" s="207"/>
      <c r="J502" s="218">
        <f>BK502</f>
        <v>0</v>
      </c>
      <c r="K502" s="204"/>
      <c r="L502" s="209"/>
      <c r="M502" s="210"/>
      <c r="N502" s="211"/>
      <c r="O502" s="211"/>
      <c r="P502" s="212">
        <f>SUM(P503:P533)</f>
        <v>0</v>
      </c>
      <c r="Q502" s="211"/>
      <c r="R502" s="212">
        <f>SUM(R503:R533)</f>
        <v>0.81645480000000004</v>
      </c>
      <c r="S502" s="211"/>
      <c r="T502" s="213">
        <f>SUM(T503:T533)</f>
        <v>0</v>
      </c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R502" s="214" t="s">
        <v>86</v>
      </c>
      <c r="AT502" s="215" t="s">
        <v>75</v>
      </c>
      <c r="AU502" s="215" t="s">
        <v>84</v>
      </c>
      <c r="AY502" s="214" t="s">
        <v>136</v>
      </c>
      <c r="BK502" s="216">
        <f>SUM(BK503:BK533)</f>
        <v>0</v>
      </c>
    </row>
    <row r="503" s="2" customFormat="1" ht="24.15" customHeight="1">
      <c r="A503" s="39"/>
      <c r="B503" s="40"/>
      <c r="C503" s="219" t="s">
        <v>562</v>
      </c>
      <c r="D503" s="219" t="s">
        <v>139</v>
      </c>
      <c r="E503" s="220" t="s">
        <v>563</v>
      </c>
      <c r="F503" s="221" t="s">
        <v>564</v>
      </c>
      <c r="G503" s="222" t="s">
        <v>142</v>
      </c>
      <c r="H503" s="223">
        <v>31.187999999999999</v>
      </c>
      <c r="I503" s="224"/>
      <c r="J503" s="225">
        <f>ROUND(I503*H503,2)</f>
        <v>0</v>
      </c>
      <c r="K503" s="221" t="s">
        <v>143</v>
      </c>
      <c r="L503" s="45"/>
      <c r="M503" s="226" t="s">
        <v>1</v>
      </c>
      <c r="N503" s="227" t="s">
        <v>41</v>
      </c>
      <c r="O503" s="92"/>
      <c r="P503" s="228">
        <f>O503*H503</f>
        <v>0</v>
      </c>
      <c r="Q503" s="228">
        <v>0.017100000000000001</v>
      </c>
      <c r="R503" s="228">
        <f>Q503*H503</f>
        <v>0.53331479999999998</v>
      </c>
      <c r="S503" s="228">
        <v>0</v>
      </c>
      <c r="T503" s="229">
        <f>S503*H503</f>
        <v>0</v>
      </c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R503" s="230" t="s">
        <v>473</v>
      </c>
      <c r="AT503" s="230" t="s">
        <v>139</v>
      </c>
      <c r="AU503" s="230" t="s">
        <v>86</v>
      </c>
      <c r="AY503" s="18" t="s">
        <v>136</v>
      </c>
      <c r="BE503" s="231">
        <f>IF(N503="základní",J503,0)</f>
        <v>0</v>
      </c>
      <c r="BF503" s="231">
        <f>IF(N503="snížená",J503,0)</f>
        <v>0</v>
      </c>
      <c r="BG503" s="231">
        <f>IF(N503="zákl. přenesená",J503,0)</f>
        <v>0</v>
      </c>
      <c r="BH503" s="231">
        <f>IF(N503="sníž. přenesená",J503,0)</f>
        <v>0</v>
      </c>
      <c r="BI503" s="231">
        <f>IF(N503="nulová",J503,0)</f>
        <v>0</v>
      </c>
      <c r="BJ503" s="18" t="s">
        <v>84</v>
      </c>
      <c r="BK503" s="231">
        <f>ROUND(I503*H503,2)</f>
        <v>0</v>
      </c>
      <c r="BL503" s="18" t="s">
        <v>473</v>
      </c>
      <c r="BM503" s="230" t="s">
        <v>565</v>
      </c>
    </row>
    <row r="504" s="2" customFormat="1">
      <c r="A504" s="39"/>
      <c r="B504" s="40"/>
      <c r="C504" s="41"/>
      <c r="D504" s="232" t="s">
        <v>146</v>
      </c>
      <c r="E504" s="41"/>
      <c r="F504" s="233" t="s">
        <v>566</v>
      </c>
      <c r="G504" s="41"/>
      <c r="H504" s="41"/>
      <c r="I504" s="234"/>
      <c r="J504" s="41"/>
      <c r="K504" s="41"/>
      <c r="L504" s="45"/>
      <c r="M504" s="235"/>
      <c r="N504" s="236"/>
      <c r="O504" s="92"/>
      <c r="P504" s="92"/>
      <c r="Q504" s="92"/>
      <c r="R504" s="92"/>
      <c r="S504" s="92"/>
      <c r="T504" s="93"/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T504" s="18" t="s">
        <v>146</v>
      </c>
      <c r="AU504" s="18" t="s">
        <v>86</v>
      </c>
    </row>
    <row r="505" s="2" customFormat="1">
      <c r="A505" s="39"/>
      <c r="B505" s="40"/>
      <c r="C505" s="41"/>
      <c r="D505" s="237" t="s">
        <v>148</v>
      </c>
      <c r="E505" s="41"/>
      <c r="F505" s="238" t="s">
        <v>567</v>
      </c>
      <c r="G505" s="41"/>
      <c r="H505" s="41"/>
      <c r="I505" s="234"/>
      <c r="J505" s="41"/>
      <c r="K505" s="41"/>
      <c r="L505" s="45"/>
      <c r="M505" s="235"/>
      <c r="N505" s="236"/>
      <c r="O505" s="92"/>
      <c r="P505" s="92"/>
      <c r="Q505" s="92"/>
      <c r="R505" s="92"/>
      <c r="S505" s="92"/>
      <c r="T505" s="93"/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T505" s="18" t="s">
        <v>148</v>
      </c>
      <c r="AU505" s="18" t="s">
        <v>86</v>
      </c>
    </row>
    <row r="506" s="13" customFormat="1">
      <c r="A506" s="13"/>
      <c r="B506" s="239"/>
      <c r="C506" s="240"/>
      <c r="D506" s="232" t="s">
        <v>150</v>
      </c>
      <c r="E506" s="241" t="s">
        <v>1</v>
      </c>
      <c r="F506" s="242" t="s">
        <v>568</v>
      </c>
      <c r="G506" s="240"/>
      <c r="H506" s="241" t="s">
        <v>1</v>
      </c>
      <c r="I506" s="243"/>
      <c r="J506" s="240"/>
      <c r="K506" s="240"/>
      <c r="L506" s="244"/>
      <c r="M506" s="245"/>
      <c r="N506" s="246"/>
      <c r="O506" s="246"/>
      <c r="P506" s="246"/>
      <c r="Q506" s="246"/>
      <c r="R506" s="246"/>
      <c r="S506" s="246"/>
      <c r="T506" s="247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48" t="s">
        <v>150</v>
      </c>
      <c r="AU506" s="248" t="s">
        <v>86</v>
      </c>
      <c r="AV506" s="13" t="s">
        <v>84</v>
      </c>
      <c r="AW506" s="13" t="s">
        <v>32</v>
      </c>
      <c r="AX506" s="13" t="s">
        <v>76</v>
      </c>
      <c r="AY506" s="248" t="s">
        <v>136</v>
      </c>
    </row>
    <row r="507" s="14" customFormat="1">
      <c r="A507" s="14"/>
      <c r="B507" s="249"/>
      <c r="C507" s="250"/>
      <c r="D507" s="232" t="s">
        <v>150</v>
      </c>
      <c r="E507" s="251" t="s">
        <v>1</v>
      </c>
      <c r="F507" s="252" t="s">
        <v>569</v>
      </c>
      <c r="G507" s="250"/>
      <c r="H507" s="253">
        <v>11.865</v>
      </c>
      <c r="I507" s="254"/>
      <c r="J507" s="250"/>
      <c r="K507" s="250"/>
      <c r="L507" s="255"/>
      <c r="M507" s="256"/>
      <c r="N507" s="257"/>
      <c r="O507" s="257"/>
      <c r="P507" s="257"/>
      <c r="Q507" s="257"/>
      <c r="R507" s="257"/>
      <c r="S507" s="257"/>
      <c r="T507" s="258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59" t="s">
        <v>150</v>
      </c>
      <c r="AU507" s="259" t="s">
        <v>86</v>
      </c>
      <c r="AV507" s="14" t="s">
        <v>86</v>
      </c>
      <c r="AW507" s="14" t="s">
        <v>32</v>
      </c>
      <c r="AX507" s="14" t="s">
        <v>76</v>
      </c>
      <c r="AY507" s="259" t="s">
        <v>136</v>
      </c>
    </row>
    <row r="508" s="14" customFormat="1">
      <c r="A508" s="14"/>
      <c r="B508" s="249"/>
      <c r="C508" s="250"/>
      <c r="D508" s="232" t="s">
        <v>150</v>
      </c>
      <c r="E508" s="251" t="s">
        <v>1</v>
      </c>
      <c r="F508" s="252" t="s">
        <v>570</v>
      </c>
      <c r="G508" s="250"/>
      <c r="H508" s="253">
        <v>-4.1369999999999996</v>
      </c>
      <c r="I508" s="254"/>
      <c r="J508" s="250"/>
      <c r="K508" s="250"/>
      <c r="L508" s="255"/>
      <c r="M508" s="256"/>
      <c r="N508" s="257"/>
      <c r="O508" s="257"/>
      <c r="P508" s="257"/>
      <c r="Q508" s="257"/>
      <c r="R508" s="257"/>
      <c r="S508" s="257"/>
      <c r="T508" s="258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59" t="s">
        <v>150</v>
      </c>
      <c r="AU508" s="259" t="s">
        <v>86</v>
      </c>
      <c r="AV508" s="14" t="s">
        <v>86</v>
      </c>
      <c r="AW508" s="14" t="s">
        <v>32</v>
      </c>
      <c r="AX508" s="14" t="s">
        <v>76</v>
      </c>
      <c r="AY508" s="259" t="s">
        <v>136</v>
      </c>
    </row>
    <row r="509" s="13" customFormat="1">
      <c r="A509" s="13"/>
      <c r="B509" s="239"/>
      <c r="C509" s="240"/>
      <c r="D509" s="232" t="s">
        <v>150</v>
      </c>
      <c r="E509" s="241" t="s">
        <v>1</v>
      </c>
      <c r="F509" s="242" t="s">
        <v>571</v>
      </c>
      <c r="G509" s="240"/>
      <c r="H509" s="241" t="s">
        <v>1</v>
      </c>
      <c r="I509" s="243"/>
      <c r="J509" s="240"/>
      <c r="K509" s="240"/>
      <c r="L509" s="244"/>
      <c r="M509" s="245"/>
      <c r="N509" s="246"/>
      <c r="O509" s="246"/>
      <c r="P509" s="246"/>
      <c r="Q509" s="246"/>
      <c r="R509" s="246"/>
      <c r="S509" s="246"/>
      <c r="T509" s="247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48" t="s">
        <v>150</v>
      </c>
      <c r="AU509" s="248" t="s">
        <v>86</v>
      </c>
      <c r="AV509" s="13" t="s">
        <v>84</v>
      </c>
      <c r="AW509" s="13" t="s">
        <v>32</v>
      </c>
      <c r="AX509" s="13" t="s">
        <v>76</v>
      </c>
      <c r="AY509" s="248" t="s">
        <v>136</v>
      </c>
    </row>
    <row r="510" s="14" customFormat="1">
      <c r="A510" s="14"/>
      <c r="B510" s="249"/>
      <c r="C510" s="250"/>
      <c r="D510" s="232" t="s">
        <v>150</v>
      </c>
      <c r="E510" s="251" t="s">
        <v>1</v>
      </c>
      <c r="F510" s="252" t="s">
        <v>572</v>
      </c>
      <c r="G510" s="250"/>
      <c r="H510" s="253">
        <v>9.5839999999999996</v>
      </c>
      <c r="I510" s="254"/>
      <c r="J510" s="250"/>
      <c r="K510" s="250"/>
      <c r="L510" s="255"/>
      <c r="M510" s="256"/>
      <c r="N510" s="257"/>
      <c r="O510" s="257"/>
      <c r="P510" s="257"/>
      <c r="Q510" s="257"/>
      <c r="R510" s="257"/>
      <c r="S510" s="257"/>
      <c r="T510" s="258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59" t="s">
        <v>150</v>
      </c>
      <c r="AU510" s="259" t="s">
        <v>86</v>
      </c>
      <c r="AV510" s="14" t="s">
        <v>86</v>
      </c>
      <c r="AW510" s="14" t="s">
        <v>32</v>
      </c>
      <c r="AX510" s="14" t="s">
        <v>76</v>
      </c>
      <c r="AY510" s="259" t="s">
        <v>136</v>
      </c>
    </row>
    <row r="511" s="14" customFormat="1">
      <c r="A511" s="14"/>
      <c r="B511" s="249"/>
      <c r="C511" s="250"/>
      <c r="D511" s="232" t="s">
        <v>150</v>
      </c>
      <c r="E511" s="251" t="s">
        <v>1</v>
      </c>
      <c r="F511" s="252" t="s">
        <v>573</v>
      </c>
      <c r="G511" s="250"/>
      <c r="H511" s="253">
        <v>-2.758</v>
      </c>
      <c r="I511" s="254"/>
      <c r="J511" s="250"/>
      <c r="K511" s="250"/>
      <c r="L511" s="255"/>
      <c r="M511" s="256"/>
      <c r="N511" s="257"/>
      <c r="O511" s="257"/>
      <c r="P511" s="257"/>
      <c r="Q511" s="257"/>
      <c r="R511" s="257"/>
      <c r="S511" s="257"/>
      <c r="T511" s="258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59" t="s">
        <v>150</v>
      </c>
      <c r="AU511" s="259" t="s">
        <v>86</v>
      </c>
      <c r="AV511" s="14" t="s">
        <v>86</v>
      </c>
      <c r="AW511" s="14" t="s">
        <v>32</v>
      </c>
      <c r="AX511" s="14" t="s">
        <v>76</v>
      </c>
      <c r="AY511" s="259" t="s">
        <v>136</v>
      </c>
    </row>
    <row r="512" s="13" customFormat="1">
      <c r="A512" s="13"/>
      <c r="B512" s="239"/>
      <c r="C512" s="240"/>
      <c r="D512" s="232" t="s">
        <v>150</v>
      </c>
      <c r="E512" s="241" t="s">
        <v>1</v>
      </c>
      <c r="F512" s="242" t="s">
        <v>574</v>
      </c>
      <c r="G512" s="240"/>
      <c r="H512" s="241" t="s">
        <v>1</v>
      </c>
      <c r="I512" s="243"/>
      <c r="J512" s="240"/>
      <c r="K512" s="240"/>
      <c r="L512" s="244"/>
      <c r="M512" s="245"/>
      <c r="N512" s="246"/>
      <c r="O512" s="246"/>
      <c r="P512" s="246"/>
      <c r="Q512" s="246"/>
      <c r="R512" s="246"/>
      <c r="S512" s="246"/>
      <c r="T512" s="247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48" t="s">
        <v>150</v>
      </c>
      <c r="AU512" s="248" t="s">
        <v>86</v>
      </c>
      <c r="AV512" s="13" t="s">
        <v>84</v>
      </c>
      <c r="AW512" s="13" t="s">
        <v>32</v>
      </c>
      <c r="AX512" s="13" t="s">
        <v>76</v>
      </c>
      <c r="AY512" s="248" t="s">
        <v>136</v>
      </c>
    </row>
    <row r="513" s="14" customFormat="1">
      <c r="A513" s="14"/>
      <c r="B513" s="249"/>
      <c r="C513" s="250"/>
      <c r="D513" s="232" t="s">
        <v>150</v>
      </c>
      <c r="E513" s="251" t="s">
        <v>1</v>
      </c>
      <c r="F513" s="252" t="s">
        <v>575</v>
      </c>
      <c r="G513" s="250"/>
      <c r="H513" s="253">
        <v>12.872999999999999</v>
      </c>
      <c r="I513" s="254"/>
      <c r="J513" s="250"/>
      <c r="K513" s="250"/>
      <c r="L513" s="255"/>
      <c r="M513" s="256"/>
      <c r="N513" s="257"/>
      <c r="O513" s="257"/>
      <c r="P513" s="257"/>
      <c r="Q513" s="257"/>
      <c r="R513" s="257"/>
      <c r="S513" s="257"/>
      <c r="T513" s="258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59" t="s">
        <v>150</v>
      </c>
      <c r="AU513" s="259" t="s">
        <v>86</v>
      </c>
      <c r="AV513" s="14" t="s">
        <v>86</v>
      </c>
      <c r="AW513" s="14" t="s">
        <v>32</v>
      </c>
      <c r="AX513" s="14" t="s">
        <v>76</v>
      </c>
      <c r="AY513" s="259" t="s">
        <v>136</v>
      </c>
    </row>
    <row r="514" s="14" customFormat="1">
      <c r="A514" s="14"/>
      <c r="B514" s="249"/>
      <c r="C514" s="250"/>
      <c r="D514" s="232" t="s">
        <v>150</v>
      </c>
      <c r="E514" s="251" t="s">
        <v>1</v>
      </c>
      <c r="F514" s="252" t="s">
        <v>570</v>
      </c>
      <c r="G514" s="250"/>
      <c r="H514" s="253">
        <v>-4.1369999999999996</v>
      </c>
      <c r="I514" s="254"/>
      <c r="J514" s="250"/>
      <c r="K514" s="250"/>
      <c r="L514" s="255"/>
      <c r="M514" s="256"/>
      <c r="N514" s="257"/>
      <c r="O514" s="257"/>
      <c r="P514" s="257"/>
      <c r="Q514" s="257"/>
      <c r="R514" s="257"/>
      <c r="S514" s="257"/>
      <c r="T514" s="258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59" t="s">
        <v>150</v>
      </c>
      <c r="AU514" s="259" t="s">
        <v>86</v>
      </c>
      <c r="AV514" s="14" t="s">
        <v>86</v>
      </c>
      <c r="AW514" s="14" t="s">
        <v>32</v>
      </c>
      <c r="AX514" s="14" t="s">
        <v>76</v>
      </c>
      <c r="AY514" s="259" t="s">
        <v>136</v>
      </c>
    </row>
    <row r="515" s="13" customFormat="1">
      <c r="A515" s="13"/>
      <c r="B515" s="239"/>
      <c r="C515" s="240"/>
      <c r="D515" s="232" t="s">
        <v>150</v>
      </c>
      <c r="E515" s="241" t="s">
        <v>1</v>
      </c>
      <c r="F515" s="242" t="s">
        <v>576</v>
      </c>
      <c r="G515" s="240"/>
      <c r="H515" s="241" t="s">
        <v>1</v>
      </c>
      <c r="I515" s="243"/>
      <c r="J515" s="240"/>
      <c r="K515" s="240"/>
      <c r="L515" s="244"/>
      <c r="M515" s="245"/>
      <c r="N515" s="246"/>
      <c r="O515" s="246"/>
      <c r="P515" s="246"/>
      <c r="Q515" s="246"/>
      <c r="R515" s="246"/>
      <c r="S515" s="246"/>
      <c r="T515" s="247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48" t="s">
        <v>150</v>
      </c>
      <c r="AU515" s="248" t="s">
        <v>86</v>
      </c>
      <c r="AV515" s="13" t="s">
        <v>84</v>
      </c>
      <c r="AW515" s="13" t="s">
        <v>32</v>
      </c>
      <c r="AX515" s="13" t="s">
        <v>76</v>
      </c>
      <c r="AY515" s="248" t="s">
        <v>136</v>
      </c>
    </row>
    <row r="516" s="14" customFormat="1">
      <c r="A516" s="14"/>
      <c r="B516" s="249"/>
      <c r="C516" s="250"/>
      <c r="D516" s="232" t="s">
        <v>150</v>
      </c>
      <c r="E516" s="251" t="s">
        <v>1</v>
      </c>
      <c r="F516" s="252" t="s">
        <v>577</v>
      </c>
      <c r="G516" s="250"/>
      <c r="H516" s="253">
        <v>12.035</v>
      </c>
      <c r="I516" s="254"/>
      <c r="J516" s="250"/>
      <c r="K516" s="250"/>
      <c r="L516" s="255"/>
      <c r="M516" s="256"/>
      <c r="N516" s="257"/>
      <c r="O516" s="257"/>
      <c r="P516" s="257"/>
      <c r="Q516" s="257"/>
      <c r="R516" s="257"/>
      <c r="S516" s="257"/>
      <c r="T516" s="258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59" t="s">
        <v>150</v>
      </c>
      <c r="AU516" s="259" t="s">
        <v>86</v>
      </c>
      <c r="AV516" s="14" t="s">
        <v>86</v>
      </c>
      <c r="AW516" s="14" t="s">
        <v>32</v>
      </c>
      <c r="AX516" s="14" t="s">
        <v>76</v>
      </c>
      <c r="AY516" s="259" t="s">
        <v>136</v>
      </c>
    </row>
    <row r="517" s="14" customFormat="1">
      <c r="A517" s="14"/>
      <c r="B517" s="249"/>
      <c r="C517" s="250"/>
      <c r="D517" s="232" t="s">
        <v>150</v>
      </c>
      <c r="E517" s="251" t="s">
        <v>1</v>
      </c>
      <c r="F517" s="252" t="s">
        <v>570</v>
      </c>
      <c r="G517" s="250"/>
      <c r="H517" s="253">
        <v>-4.1369999999999996</v>
      </c>
      <c r="I517" s="254"/>
      <c r="J517" s="250"/>
      <c r="K517" s="250"/>
      <c r="L517" s="255"/>
      <c r="M517" s="256"/>
      <c r="N517" s="257"/>
      <c r="O517" s="257"/>
      <c r="P517" s="257"/>
      <c r="Q517" s="257"/>
      <c r="R517" s="257"/>
      <c r="S517" s="257"/>
      <c r="T517" s="258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59" t="s">
        <v>150</v>
      </c>
      <c r="AU517" s="259" t="s">
        <v>86</v>
      </c>
      <c r="AV517" s="14" t="s">
        <v>86</v>
      </c>
      <c r="AW517" s="14" t="s">
        <v>32</v>
      </c>
      <c r="AX517" s="14" t="s">
        <v>76</v>
      </c>
      <c r="AY517" s="259" t="s">
        <v>136</v>
      </c>
    </row>
    <row r="518" s="15" customFormat="1">
      <c r="A518" s="15"/>
      <c r="B518" s="260"/>
      <c r="C518" s="261"/>
      <c r="D518" s="232" t="s">
        <v>150</v>
      </c>
      <c r="E518" s="262" t="s">
        <v>1</v>
      </c>
      <c r="F518" s="263" t="s">
        <v>153</v>
      </c>
      <c r="G518" s="261"/>
      <c r="H518" s="264">
        <v>31.188000000000002</v>
      </c>
      <c r="I518" s="265"/>
      <c r="J518" s="261"/>
      <c r="K518" s="261"/>
      <c r="L518" s="266"/>
      <c r="M518" s="267"/>
      <c r="N518" s="268"/>
      <c r="O518" s="268"/>
      <c r="P518" s="268"/>
      <c r="Q518" s="268"/>
      <c r="R518" s="268"/>
      <c r="S518" s="268"/>
      <c r="T518" s="269"/>
      <c r="U518" s="15"/>
      <c r="V518" s="15"/>
      <c r="W518" s="15"/>
      <c r="X518" s="15"/>
      <c r="Y518" s="15"/>
      <c r="Z518" s="15"/>
      <c r="AA518" s="15"/>
      <c r="AB518" s="15"/>
      <c r="AC518" s="15"/>
      <c r="AD518" s="15"/>
      <c r="AE518" s="15"/>
      <c r="AT518" s="270" t="s">
        <v>150</v>
      </c>
      <c r="AU518" s="270" t="s">
        <v>86</v>
      </c>
      <c r="AV518" s="15" t="s">
        <v>144</v>
      </c>
      <c r="AW518" s="15" t="s">
        <v>32</v>
      </c>
      <c r="AX518" s="15" t="s">
        <v>84</v>
      </c>
      <c r="AY518" s="270" t="s">
        <v>136</v>
      </c>
    </row>
    <row r="519" s="2" customFormat="1" ht="33" customHeight="1">
      <c r="A519" s="39"/>
      <c r="B519" s="40"/>
      <c r="C519" s="219" t="s">
        <v>578</v>
      </c>
      <c r="D519" s="219" t="s">
        <v>139</v>
      </c>
      <c r="E519" s="220" t="s">
        <v>579</v>
      </c>
      <c r="F519" s="221" t="s">
        <v>580</v>
      </c>
      <c r="G519" s="222" t="s">
        <v>581</v>
      </c>
      <c r="H519" s="223">
        <v>11</v>
      </c>
      <c r="I519" s="224"/>
      <c r="J519" s="225">
        <f>ROUND(I519*H519,2)</f>
        <v>0</v>
      </c>
      <c r="K519" s="221" t="s">
        <v>143</v>
      </c>
      <c r="L519" s="45"/>
      <c r="M519" s="226" t="s">
        <v>1</v>
      </c>
      <c r="N519" s="227" t="s">
        <v>41</v>
      </c>
      <c r="O519" s="92"/>
      <c r="P519" s="228">
        <f>O519*H519</f>
        <v>0</v>
      </c>
      <c r="Q519" s="228">
        <v>0.025739999999999999</v>
      </c>
      <c r="R519" s="228">
        <f>Q519*H519</f>
        <v>0.28314</v>
      </c>
      <c r="S519" s="228">
        <v>0</v>
      </c>
      <c r="T519" s="229">
        <f>S519*H519</f>
        <v>0</v>
      </c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R519" s="230" t="s">
        <v>473</v>
      </c>
      <c r="AT519" s="230" t="s">
        <v>139</v>
      </c>
      <c r="AU519" s="230" t="s">
        <v>86</v>
      </c>
      <c r="AY519" s="18" t="s">
        <v>136</v>
      </c>
      <c r="BE519" s="231">
        <f>IF(N519="základní",J519,0)</f>
        <v>0</v>
      </c>
      <c r="BF519" s="231">
        <f>IF(N519="snížená",J519,0)</f>
        <v>0</v>
      </c>
      <c r="BG519" s="231">
        <f>IF(N519="zákl. přenesená",J519,0)</f>
        <v>0</v>
      </c>
      <c r="BH519" s="231">
        <f>IF(N519="sníž. přenesená",J519,0)</f>
        <v>0</v>
      </c>
      <c r="BI519" s="231">
        <f>IF(N519="nulová",J519,0)</f>
        <v>0</v>
      </c>
      <c r="BJ519" s="18" t="s">
        <v>84</v>
      </c>
      <c r="BK519" s="231">
        <f>ROUND(I519*H519,2)</f>
        <v>0</v>
      </c>
      <c r="BL519" s="18" t="s">
        <v>473</v>
      </c>
      <c r="BM519" s="230" t="s">
        <v>582</v>
      </c>
    </row>
    <row r="520" s="2" customFormat="1">
      <c r="A520" s="39"/>
      <c r="B520" s="40"/>
      <c r="C520" s="41"/>
      <c r="D520" s="232" t="s">
        <v>146</v>
      </c>
      <c r="E520" s="41"/>
      <c r="F520" s="233" t="s">
        <v>583</v>
      </c>
      <c r="G520" s="41"/>
      <c r="H520" s="41"/>
      <c r="I520" s="234"/>
      <c r="J520" s="41"/>
      <c r="K520" s="41"/>
      <c r="L520" s="45"/>
      <c r="M520" s="235"/>
      <c r="N520" s="236"/>
      <c r="O520" s="92"/>
      <c r="P520" s="92"/>
      <c r="Q520" s="92"/>
      <c r="R520" s="92"/>
      <c r="S520" s="92"/>
      <c r="T520" s="93"/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T520" s="18" t="s">
        <v>146</v>
      </c>
      <c r="AU520" s="18" t="s">
        <v>86</v>
      </c>
    </row>
    <row r="521" s="2" customFormat="1">
      <c r="A521" s="39"/>
      <c r="B521" s="40"/>
      <c r="C521" s="41"/>
      <c r="D521" s="237" t="s">
        <v>148</v>
      </c>
      <c r="E521" s="41"/>
      <c r="F521" s="238" t="s">
        <v>584</v>
      </c>
      <c r="G521" s="41"/>
      <c r="H521" s="41"/>
      <c r="I521" s="234"/>
      <c r="J521" s="41"/>
      <c r="K521" s="41"/>
      <c r="L521" s="45"/>
      <c r="M521" s="235"/>
      <c r="N521" s="236"/>
      <c r="O521" s="92"/>
      <c r="P521" s="92"/>
      <c r="Q521" s="92"/>
      <c r="R521" s="92"/>
      <c r="S521" s="92"/>
      <c r="T521" s="93"/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T521" s="18" t="s">
        <v>148</v>
      </c>
      <c r="AU521" s="18" t="s">
        <v>86</v>
      </c>
    </row>
    <row r="522" s="13" customFormat="1">
      <c r="A522" s="13"/>
      <c r="B522" s="239"/>
      <c r="C522" s="240"/>
      <c r="D522" s="232" t="s">
        <v>150</v>
      </c>
      <c r="E522" s="241" t="s">
        <v>1</v>
      </c>
      <c r="F522" s="242" t="s">
        <v>568</v>
      </c>
      <c r="G522" s="240"/>
      <c r="H522" s="241" t="s">
        <v>1</v>
      </c>
      <c r="I522" s="243"/>
      <c r="J522" s="240"/>
      <c r="K522" s="240"/>
      <c r="L522" s="244"/>
      <c r="M522" s="245"/>
      <c r="N522" s="246"/>
      <c r="O522" s="246"/>
      <c r="P522" s="246"/>
      <c r="Q522" s="246"/>
      <c r="R522" s="246"/>
      <c r="S522" s="246"/>
      <c r="T522" s="247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48" t="s">
        <v>150</v>
      </c>
      <c r="AU522" s="248" t="s">
        <v>86</v>
      </c>
      <c r="AV522" s="13" t="s">
        <v>84</v>
      </c>
      <c r="AW522" s="13" t="s">
        <v>32</v>
      </c>
      <c r="AX522" s="13" t="s">
        <v>76</v>
      </c>
      <c r="AY522" s="248" t="s">
        <v>136</v>
      </c>
    </row>
    <row r="523" s="14" customFormat="1">
      <c r="A523" s="14"/>
      <c r="B523" s="249"/>
      <c r="C523" s="250"/>
      <c r="D523" s="232" t="s">
        <v>150</v>
      </c>
      <c r="E523" s="251" t="s">
        <v>1</v>
      </c>
      <c r="F523" s="252" t="s">
        <v>193</v>
      </c>
      <c r="G523" s="250"/>
      <c r="H523" s="253">
        <v>3</v>
      </c>
      <c r="I523" s="254"/>
      <c r="J523" s="250"/>
      <c r="K523" s="250"/>
      <c r="L523" s="255"/>
      <c r="M523" s="256"/>
      <c r="N523" s="257"/>
      <c r="O523" s="257"/>
      <c r="P523" s="257"/>
      <c r="Q523" s="257"/>
      <c r="R523" s="257"/>
      <c r="S523" s="257"/>
      <c r="T523" s="258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59" t="s">
        <v>150</v>
      </c>
      <c r="AU523" s="259" t="s">
        <v>86</v>
      </c>
      <c r="AV523" s="14" t="s">
        <v>86</v>
      </c>
      <c r="AW523" s="14" t="s">
        <v>32</v>
      </c>
      <c r="AX523" s="14" t="s">
        <v>76</v>
      </c>
      <c r="AY523" s="259" t="s">
        <v>136</v>
      </c>
    </row>
    <row r="524" s="13" customFormat="1">
      <c r="A524" s="13"/>
      <c r="B524" s="239"/>
      <c r="C524" s="240"/>
      <c r="D524" s="232" t="s">
        <v>150</v>
      </c>
      <c r="E524" s="241" t="s">
        <v>1</v>
      </c>
      <c r="F524" s="242" t="s">
        <v>571</v>
      </c>
      <c r="G524" s="240"/>
      <c r="H524" s="241" t="s">
        <v>1</v>
      </c>
      <c r="I524" s="243"/>
      <c r="J524" s="240"/>
      <c r="K524" s="240"/>
      <c r="L524" s="244"/>
      <c r="M524" s="245"/>
      <c r="N524" s="246"/>
      <c r="O524" s="246"/>
      <c r="P524" s="246"/>
      <c r="Q524" s="246"/>
      <c r="R524" s="246"/>
      <c r="S524" s="246"/>
      <c r="T524" s="247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48" t="s">
        <v>150</v>
      </c>
      <c r="AU524" s="248" t="s">
        <v>86</v>
      </c>
      <c r="AV524" s="13" t="s">
        <v>84</v>
      </c>
      <c r="AW524" s="13" t="s">
        <v>32</v>
      </c>
      <c r="AX524" s="13" t="s">
        <v>76</v>
      </c>
      <c r="AY524" s="248" t="s">
        <v>136</v>
      </c>
    </row>
    <row r="525" s="14" customFormat="1">
      <c r="A525" s="14"/>
      <c r="B525" s="249"/>
      <c r="C525" s="250"/>
      <c r="D525" s="232" t="s">
        <v>150</v>
      </c>
      <c r="E525" s="251" t="s">
        <v>1</v>
      </c>
      <c r="F525" s="252" t="s">
        <v>86</v>
      </c>
      <c r="G525" s="250"/>
      <c r="H525" s="253">
        <v>2</v>
      </c>
      <c r="I525" s="254"/>
      <c r="J525" s="250"/>
      <c r="K525" s="250"/>
      <c r="L525" s="255"/>
      <c r="M525" s="256"/>
      <c r="N525" s="257"/>
      <c r="O525" s="257"/>
      <c r="P525" s="257"/>
      <c r="Q525" s="257"/>
      <c r="R525" s="257"/>
      <c r="S525" s="257"/>
      <c r="T525" s="258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59" t="s">
        <v>150</v>
      </c>
      <c r="AU525" s="259" t="s">
        <v>86</v>
      </c>
      <c r="AV525" s="14" t="s">
        <v>86</v>
      </c>
      <c r="AW525" s="14" t="s">
        <v>32</v>
      </c>
      <c r="AX525" s="14" t="s">
        <v>76</v>
      </c>
      <c r="AY525" s="259" t="s">
        <v>136</v>
      </c>
    </row>
    <row r="526" s="13" customFormat="1">
      <c r="A526" s="13"/>
      <c r="B526" s="239"/>
      <c r="C526" s="240"/>
      <c r="D526" s="232" t="s">
        <v>150</v>
      </c>
      <c r="E526" s="241" t="s">
        <v>1</v>
      </c>
      <c r="F526" s="242" t="s">
        <v>574</v>
      </c>
      <c r="G526" s="240"/>
      <c r="H526" s="241" t="s">
        <v>1</v>
      </c>
      <c r="I526" s="243"/>
      <c r="J526" s="240"/>
      <c r="K526" s="240"/>
      <c r="L526" s="244"/>
      <c r="M526" s="245"/>
      <c r="N526" s="246"/>
      <c r="O526" s="246"/>
      <c r="P526" s="246"/>
      <c r="Q526" s="246"/>
      <c r="R526" s="246"/>
      <c r="S526" s="246"/>
      <c r="T526" s="247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48" t="s">
        <v>150</v>
      </c>
      <c r="AU526" s="248" t="s">
        <v>86</v>
      </c>
      <c r="AV526" s="13" t="s">
        <v>84</v>
      </c>
      <c r="AW526" s="13" t="s">
        <v>32</v>
      </c>
      <c r="AX526" s="13" t="s">
        <v>76</v>
      </c>
      <c r="AY526" s="248" t="s">
        <v>136</v>
      </c>
    </row>
    <row r="527" s="14" customFormat="1">
      <c r="A527" s="14"/>
      <c r="B527" s="249"/>
      <c r="C527" s="250"/>
      <c r="D527" s="232" t="s">
        <v>150</v>
      </c>
      <c r="E527" s="251" t="s">
        <v>1</v>
      </c>
      <c r="F527" s="252" t="s">
        <v>193</v>
      </c>
      <c r="G527" s="250"/>
      <c r="H527" s="253">
        <v>3</v>
      </c>
      <c r="I527" s="254"/>
      <c r="J527" s="250"/>
      <c r="K527" s="250"/>
      <c r="L527" s="255"/>
      <c r="M527" s="256"/>
      <c r="N527" s="257"/>
      <c r="O527" s="257"/>
      <c r="P527" s="257"/>
      <c r="Q527" s="257"/>
      <c r="R527" s="257"/>
      <c r="S527" s="257"/>
      <c r="T527" s="258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59" t="s">
        <v>150</v>
      </c>
      <c r="AU527" s="259" t="s">
        <v>86</v>
      </c>
      <c r="AV527" s="14" t="s">
        <v>86</v>
      </c>
      <c r="AW527" s="14" t="s">
        <v>32</v>
      </c>
      <c r="AX527" s="14" t="s">
        <v>76</v>
      </c>
      <c r="AY527" s="259" t="s">
        <v>136</v>
      </c>
    </row>
    <row r="528" s="13" customFormat="1">
      <c r="A528" s="13"/>
      <c r="B528" s="239"/>
      <c r="C528" s="240"/>
      <c r="D528" s="232" t="s">
        <v>150</v>
      </c>
      <c r="E528" s="241" t="s">
        <v>1</v>
      </c>
      <c r="F528" s="242" t="s">
        <v>576</v>
      </c>
      <c r="G528" s="240"/>
      <c r="H528" s="241" t="s">
        <v>1</v>
      </c>
      <c r="I528" s="243"/>
      <c r="J528" s="240"/>
      <c r="K528" s="240"/>
      <c r="L528" s="244"/>
      <c r="M528" s="245"/>
      <c r="N528" s="246"/>
      <c r="O528" s="246"/>
      <c r="P528" s="246"/>
      <c r="Q528" s="246"/>
      <c r="R528" s="246"/>
      <c r="S528" s="246"/>
      <c r="T528" s="247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48" t="s">
        <v>150</v>
      </c>
      <c r="AU528" s="248" t="s">
        <v>86</v>
      </c>
      <c r="AV528" s="13" t="s">
        <v>84</v>
      </c>
      <c r="AW528" s="13" t="s">
        <v>32</v>
      </c>
      <c r="AX528" s="13" t="s">
        <v>76</v>
      </c>
      <c r="AY528" s="248" t="s">
        <v>136</v>
      </c>
    </row>
    <row r="529" s="14" customFormat="1">
      <c r="A529" s="14"/>
      <c r="B529" s="249"/>
      <c r="C529" s="250"/>
      <c r="D529" s="232" t="s">
        <v>150</v>
      </c>
      <c r="E529" s="251" t="s">
        <v>1</v>
      </c>
      <c r="F529" s="252" t="s">
        <v>193</v>
      </c>
      <c r="G529" s="250"/>
      <c r="H529" s="253">
        <v>3</v>
      </c>
      <c r="I529" s="254"/>
      <c r="J529" s="250"/>
      <c r="K529" s="250"/>
      <c r="L529" s="255"/>
      <c r="M529" s="256"/>
      <c r="N529" s="257"/>
      <c r="O529" s="257"/>
      <c r="P529" s="257"/>
      <c r="Q529" s="257"/>
      <c r="R529" s="257"/>
      <c r="S529" s="257"/>
      <c r="T529" s="258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59" t="s">
        <v>150</v>
      </c>
      <c r="AU529" s="259" t="s">
        <v>86</v>
      </c>
      <c r="AV529" s="14" t="s">
        <v>86</v>
      </c>
      <c r="AW529" s="14" t="s">
        <v>32</v>
      </c>
      <c r="AX529" s="14" t="s">
        <v>76</v>
      </c>
      <c r="AY529" s="259" t="s">
        <v>136</v>
      </c>
    </row>
    <row r="530" s="15" customFormat="1">
      <c r="A530" s="15"/>
      <c r="B530" s="260"/>
      <c r="C530" s="261"/>
      <c r="D530" s="232" t="s">
        <v>150</v>
      </c>
      <c r="E530" s="262" t="s">
        <v>1</v>
      </c>
      <c r="F530" s="263" t="s">
        <v>153</v>
      </c>
      <c r="G530" s="261"/>
      <c r="H530" s="264">
        <v>11</v>
      </c>
      <c r="I530" s="265"/>
      <c r="J530" s="261"/>
      <c r="K530" s="261"/>
      <c r="L530" s="266"/>
      <c r="M530" s="267"/>
      <c r="N530" s="268"/>
      <c r="O530" s="268"/>
      <c r="P530" s="268"/>
      <c r="Q530" s="268"/>
      <c r="R530" s="268"/>
      <c r="S530" s="268"/>
      <c r="T530" s="269"/>
      <c r="U530" s="15"/>
      <c r="V530" s="15"/>
      <c r="W530" s="15"/>
      <c r="X530" s="15"/>
      <c r="Y530" s="15"/>
      <c r="Z530" s="15"/>
      <c r="AA530" s="15"/>
      <c r="AB530" s="15"/>
      <c r="AC530" s="15"/>
      <c r="AD530" s="15"/>
      <c r="AE530" s="15"/>
      <c r="AT530" s="270" t="s">
        <v>150</v>
      </c>
      <c r="AU530" s="270" t="s">
        <v>86</v>
      </c>
      <c r="AV530" s="15" t="s">
        <v>144</v>
      </c>
      <c r="AW530" s="15" t="s">
        <v>32</v>
      </c>
      <c r="AX530" s="15" t="s">
        <v>84</v>
      </c>
      <c r="AY530" s="270" t="s">
        <v>136</v>
      </c>
    </row>
    <row r="531" s="2" customFormat="1" ht="33" customHeight="1">
      <c r="A531" s="39"/>
      <c r="B531" s="40"/>
      <c r="C531" s="219" t="s">
        <v>585</v>
      </c>
      <c r="D531" s="219" t="s">
        <v>139</v>
      </c>
      <c r="E531" s="220" t="s">
        <v>586</v>
      </c>
      <c r="F531" s="221" t="s">
        <v>587</v>
      </c>
      <c r="G531" s="222" t="s">
        <v>509</v>
      </c>
      <c r="H531" s="292"/>
      <c r="I531" s="224"/>
      <c r="J531" s="225">
        <f>ROUND(I531*H531,2)</f>
        <v>0</v>
      </c>
      <c r="K531" s="221" t="s">
        <v>143</v>
      </c>
      <c r="L531" s="45"/>
      <c r="M531" s="226" t="s">
        <v>1</v>
      </c>
      <c r="N531" s="227" t="s">
        <v>41</v>
      </c>
      <c r="O531" s="92"/>
      <c r="P531" s="228">
        <f>O531*H531</f>
        <v>0</v>
      </c>
      <c r="Q531" s="228">
        <v>0</v>
      </c>
      <c r="R531" s="228">
        <f>Q531*H531</f>
        <v>0</v>
      </c>
      <c r="S531" s="228">
        <v>0</v>
      </c>
      <c r="T531" s="229">
        <f>S531*H531</f>
        <v>0</v>
      </c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R531" s="230" t="s">
        <v>473</v>
      </c>
      <c r="AT531" s="230" t="s">
        <v>139</v>
      </c>
      <c r="AU531" s="230" t="s">
        <v>86</v>
      </c>
      <c r="AY531" s="18" t="s">
        <v>136</v>
      </c>
      <c r="BE531" s="231">
        <f>IF(N531="základní",J531,0)</f>
        <v>0</v>
      </c>
      <c r="BF531" s="231">
        <f>IF(N531="snížená",J531,0)</f>
        <v>0</v>
      </c>
      <c r="BG531" s="231">
        <f>IF(N531="zákl. přenesená",J531,0)</f>
        <v>0</v>
      </c>
      <c r="BH531" s="231">
        <f>IF(N531="sníž. přenesená",J531,0)</f>
        <v>0</v>
      </c>
      <c r="BI531" s="231">
        <f>IF(N531="nulová",J531,0)</f>
        <v>0</v>
      </c>
      <c r="BJ531" s="18" t="s">
        <v>84</v>
      </c>
      <c r="BK531" s="231">
        <f>ROUND(I531*H531,2)</f>
        <v>0</v>
      </c>
      <c r="BL531" s="18" t="s">
        <v>473</v>
      </c>
      <c r="BM531" s="230" t="s">
        <v>588</v>
      </c>
    </row>
    <row r="532" s="2" customFormat="1">
      <c r="A532" s="39"/>
      <c r="B532" s="40"/>
      <c r="C532" s="41"/>
      <c r="D532" s="232" t="s">
        <v>146</v>
      </c>
      <c r="E532" s="41"/>
      <c r="F532" s="233" t="s">
        <v>589</v>
      </c>
      <c r="G532" s="41"/>
      <c r="H532" s="41"/>
      <c r="I532" s="234"/>
      <c r="J532" s="41"/>
      <c r="K532" s="41"/>
      <c r="L532" s="45"/>
      <c r="M532" s="235"/>
      <c r="N532" s="236"/>
      <c r="O532" s="92"/>
      <c r="P532" s="92"/>
      <c r="Q532" s="92"/>
      <c r="R532" s="92"/>
      <c r="S532" s="92"/>
      <c r="T532" s="93"/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T532" s="18" t="s">
        <v>146</v>
      </c>
      <c r="AU532" s="18" t="s">
        <v>86</v>
      </c>
    </row>
    <row r="533" s="2" customFormat="1">
      <c r="A533" s="39"/>
      <c r="B533" s="40"/>
      <c r="C533" s="41"/>
      <c r="D533" s="237" t="s">
        <v>148</v>
      </c>
      <c r="E533" s="41"/>
      <c r="F533" s="238" t="s">
        <v>590</v>
      </c>
      <c r="G533" s="41"/>
      <c r="H533" s="41"/>
      <c r="I533" s="234"/>
      <c r="J533" s="41"/>
      <c r="K533" s="41"/>
      <c r="L533" s="45"/>
      <c r="M533" s="235"/>
      <c r="N533" s="236"/>
      <c r="O533" s="92"/>
      <c r="P533" s="92"/>
      <c r="Q533" s="92"/>
      <c r="R533" s="92"/>
      <c r="S533" s="92"/>
      <c r="T533" s="93"/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T533" s="18" t="s">
        <v>148</v>
      </c>
      <c r="AU533" s="18" t="s">
        <v>86</v>
      </c>
    </row>
    <row r="534" s="12" customFormat="1" ht="22.8" customHeight="1">
      <c r="A534" s="12"/>
      <c r="B534" s="203"/>
      <c r="C534" s="204"/>
      <c r="D534" s="205" t="s">
        <v>75</v>
      </c>
      <c r="E534" s="217" t="s">
        <v>591</v>
      </c>
      <c r="F534" s="217" t="s">
        <v>592</v>
      </c>
      <c r="G534" s="204"/>
      <c r="H534" s="204"/>
      <c r="I534" s="207"/>
      <c r="J534" s="218">
        <f>BK534</f>
        <v>0</v>
      </c>
      <c r="K534" s="204"/>
      <c r="L534" s="209"/>
      <c r="M534" s="210"/>
      <c r="N534" s="211"/>
      <c r="O534" s="211"/>
      <c r="P534" s="212">
        <f>SUM(P535:P604)</f>
        <v>0</v>
      </c>
      <c r="Q534" s="211"/>
      <c r="R534" s="212">
        <f>SUM(R535:R604)</f>
        <v>0</v>
      </c>
      <c r="S534" s="211"/>
      <c r="T534" s="213">
        <f>SUM(T535:T604)</f>
        <v>2.4549275000000002</v>
      </c>
      <c r="U534" s="12"/>
      <c r="V534" s="12"/>
      <c r="W534" s="12"/>
      <c r="X534" s="12"/>
      <c r="Y534" s="12"/>
      <c r="Z534" s="12"/>
      <c r="AA534" s="12"/>
      <c r="AB534" s="12"/>
      <c r="AC534" s="12"/>
      <c r="AD534" s="12"/>
      <c r="AE534" s="12"/>
      <c r="AR534" s="214" t="s">
        <v>86</v>
      </c>
      <c r="AT534" s="215" t="s">
        <v>75</v>
      </c>
      <c r="AU534" s="215" t="s">
        <v>84</v>
      </c>
      <c r="AY534" s="214" t="s">
        <v>136</v>
      </c>
      <c r="BK534" s="216">
        <f>SUM(BK535:BK604)</f>
        <v>0</v>
      </c>
    </row>
    <row r="535" s="2" customFormat="1" ht="16.5" customHeight="1">
      <c r="A535" s="39"/>
      <c r="B535" s="40"/>
      <c r="C535" s="219" t="s">
        <v>593</v>
      </c>
      <c r="D535" s="219" t="s">
        <v>139</v>
      </c>
      <c r="E535" s="220" t="s">
        <v>594</v>
      </c>
      <c r="F535" s="221" t="s">
        <v>595</v>
      </c>
      <c r="G535" s="222" t="s">
        <v>142</v>
      </c>
      <c r="H535" s="223">
        <v>153.625</v>
      </c>
      <c r="I535" s="224"/>
      <c r="J535" s="225">
        <f>ROUND(I535*H535,2)</f>
        <v>0</v>
      </c>
      <c r="K535" s="221" t="s">
        <v>1</v>
      </c>
      <c r="L535" s="45"/>
      <c r="M535" s="226" t="s">
        <v>1</v>
      </c>
      <c r="N535" s="227" t="s">
        <v>41</v>
      </c>
      <c r="O535" s="92"/>
      <c r="P535" s="228">
        <f>O535*H535</f>
        <v>0</v>
      </c>
      <c r="Q535" s="228">
        <v>0</v>
      </c>
      <c r="R535" s="228">
        <f>Q535*H535</f>
        <v>0</v>
      </c>
      <c r="S535" s="228">
        <v>0.015980000000000001</v>
      </c>
      <c r="T535" s="229">
        <f>S535*H535</f>
        <v>2.4549275000000002</v>
      </c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R535" s="230" t="s">
        <v>473</v>
      </c>
      <c r="AT535" s="230" t="s">
        <v>139</v>
      </c>
      <c r="AU535" s="230" t="s">
        <v>86</v>
      </c>
      <c r="AY535" s="18" t="s">
        <v>136</v>
      </c>
      <c r="BE535" s="231">
        <f>IF(N535="základní",J535,0)</f>
        <v>0</v>
      </c>
      <c r="BF535" s="231">
        <f>IF(N535="snížená",J535,0)</f>
        <v>0</v>
      </c>
      <c r="BG535" s="231">
        <f>IF(N535="zákl. přenesená",J535,0)</f>
        <v>0</v>
      </c>
      <c r="BH535" s="231">
        <f>IF(N535="sníž. přenesená",J535,0)</f>
        <v>0</v>
      </c>
      <c r="BI535" s="231">
        <f>IF(N535="nulová",J535,0)</f>
        <v>0</v>
      </c>
      <c r="BJ535" s="18" t="s">
        <v>84</v>
      </c>
      <c r="BK535" s="231">
        <f>ROUND(I535*H535,2)</f>
        <v>0</v>
      </c>
      <c r="BL535" s="18" t="s">
        <v>473</v>
      </c>
      <c r="BM535" s="230" t="s">
        <v>596</v>
      </c>
    </row>
    <row r="536" s="2" customFormat="1">
      <c r="A536" s="39"/>
      <c r="B536" s="40"/>
      <c r="C536" s="41"/>
      <c r="D536" s="232" t="s">
        <v>146</v>
      </c>
      <c r="E536" s="41"/>
      <c r="F536" s="233" t="s">
        <v>595</v>
      </c>
      <c r="G536" s="41"/>
      <c r="H536" s="41"/>
      <c r="I536" s="234"/>
      <c r="J536" s="41"/>
      <c r="K536" s="41"/>
      <c r="L536" s="45"/>
      <c r="M536" s="235"/>
      <c r="N536" s="236"/>
      <c r="O536" s="92"/>
      <c r="P536" s="92"/>
      <c r="Q536" s="92"/>
      <c r="R536" s="92"/>
      <c r="S536" s="92"/>
      <c r="T536" s="93"/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T536" s="18" t="s">
        <v>146</v>
      </c>
      <c r="AU536" s="18" t="s">
        <v>86</v>
      </c>
    </row>
    <row r="537" s="13" customFormat="1">
      <c r="A537" s="13"/>
      <c r="B537" s="239"/>
      <c r="C537" s="240"/>
      <c r="D537" s="232" t="s">
        <v>150</v>
      </c>
      <c r="E537" s="241" t="s">
        <v>1</v>
      </c>
      <c r="F537" s="242" t="s">
        <v>597</v>
      </c>
      <c r="G537" s="240"/>
      <c r="H537" s="241" t="s">
        <v>1</v>
      </c>
      <c r="I537" s="243"/>
      <c r="J537" s="240"/>
      <c r="K537" s="240"/>
      <c r="L537" s="244"/>
      <c r="M537" s="245"/>
      <c r="N537" s="246"/>
      <c r="O537" s="246"/>
      <c r="P537" s="246"/>
      <c r="Q537" s="246"/>
      <c r="R537" s="246"/>
      <c r="S537" s="246"/>
      <c r="T537" s="247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48" t="s">
        <v>150</v>
      </c>
      <c r="AU537" s="248" t="s">
        <v>86</v>
      </c>
      <c r="AV537" s="13" t="s">
        <v>84</v>
      </c>
      <c r="AW537" s="13" t="s">
        <v>32</v>
      </c>
      <c r="AX537" s="13" t="s">
        <v>76</v>
      </c>
      <c r="AY537" s="248" t="s">
        <v>136</v>
      </c>
    </row>
    <row r="538" s="14" customFormat="1">
      <c r="A538" s="14"/>
      <c r="B538" s="249"/>
      <c r="C538" s="250"/>
      <c r="D538" s="232" t="s">
        <v>150</v>
      </c>
      <c r="E538" s="251" t="s">
        <v>1</v>
      </c>
      <c r="F538" s="252" t="s">
        <v>598</v>
      </c>
      <c r="G538" s="250"/>
      <c r="H538" s="253">
        <v>98.759</v>
      </c>
      <c r="I538" s="254"/>
      <c r="J538" s="250"/>
      <c r="K538" s="250"/>
      <c r="L538" s="255"/>
      <c r="M538" s="256"/>
      <c r="N538" s="257"/>
      <c r="O538" s="257"/>
      <c r="P538" s="257"/>
      <c r="Q538" s="257"/>
      <c r="R538" s="257"/>
      <c r="S538" s="257"/>
      <c r="T538" s="258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59" t="s">
        <v>150</v>
      </c>
      <c r="AU538" s="259" t="s">
        <v>86</v>
      </c>
      <c r="AV538" s="14" t="s">
        <v>86</v>
      </c>
      <c r="AW538" s="14" t="s">
        <v>32</v>
      </c>
      <c r="AX538" s="14" t="s">
        <v>76</v>
      </c>
      <c r="AY538" s="259" t="s">
        <v>136</v>
      </c>
    </row>
    <row r="539" s="13" customFormat="1">
      <c r="A539" s="13"/>
      <c r="B539" s="239"/>
      <c r="C539" s="240"/>
      <c r="D539" s="232" t="s">
        <v>150</v>
      </c>
      <c r="E539" s="241" t="s">
        <v>1</v>
      </c>
      <c r="F539" s="242" t="s">
        <v>599</v>
      </c>
      <c r="G539" s="240"/>
      <c r="H539" s="241" t="s">
        <v>1</v>
      </c>
      <c r="I539" s="243"/>
      <c r="J539" s="240"/>
      <c r="K539" s="240"/>
      <c r="L539" s="244"/>
      <c r="M539" s="245"/>
      <c r="N539" s="246"/>
      <c r="O539" s="246"/>
      <c r="P539" s="246"/>
      <c r="Q539" s="246"/>
      <c r="R539" s="246"/>
      <c r="S539" s="246"/>
      <c r="T539" s="247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48" t="s">
        <v>150</v>
      </c>
      <c r="AU539" s="248" t="s">
        <v>86</v>
      </c>
      <c r="AV539" s="13" t="s">
        <v>84</v>
      </c>
      <c r="AW539" s="13" t="s">
        <v>32</v>
      </c>
      <c r="AX539" s="13" t="s">
        <v>76</v>
      </c>
      <c r="AY539" s="248" t="s">
        <v>136</v>
      </c>
    </row>
    <row r="540" s="14" customFormat="1">
      <c r="A540" s="14"/>
      <c r="B540" s="249"/>
      <c r="C540" s="250"/>
      <c r="D540" s="232" t="s">
        <v>150</v>
      </c>
      <c r="E540" s="251" t="s">
        <v>1</v>
      </c>
      <c r="F540" s="252" t="s">
        <v>600</v>
      </c>
      <c r="G540" s="250"/>
      <c r="H540" s="253">
        <v>54.866</v>
      </c>
      <c r="I540" s="254"/>
      <c r="J540" s="250"/>
      <c r="K540" s="250"/>
      <c r="L540" s="255"/>
      <c r="M540" s="256"/>
      <c r="N540" s="257"/>
      <c r="O540" s="257"/>
      <c r="P540" s="257"/>
      <c r="Q540" s="257"/>
      <c r="R540" s="257"/>
      <c r="S540" s="257"/>
      <c r="T540" s="258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59" t="s">
        <v>150</v>
      </c>
      <c r="AU540" s="259" t="s">
        <v>86</v>
      </c>
      <c r="AV540" s="14" t="s">
        <v>86</v>
      </c>
      <c r="AW540" s="14" t="s">
        <v>32</v>
      </c>
      <c r="AX540" s="14" t="s">
        <v>76</v>
      </c>
      <c r="AY540" s="259" t="s">
        <v>136</v>
      </c>
    </row>
    <row r="541" s="15" customFormat="1">
      <c r="A541" s="15"/>
      <c r="B541" s="260"/>
      <c r="C541" s="261"/>
      <c r="D541" s="232" t="s">
        <v>150</v>
      </c>
      <c r="E541" s="262" t="s">
        <v>1</v>
      </c>
      <c r="F541" s="263" t="s">
        <v>153</v>
      </c>
      <c r="G541" s="261"/>
      <c r="H541" s="264">
        <v>153.625</v>
      </c>
      <c r="I541" s="265"/>
      <c r="J541" s="261"/>
      <c r="K541" s="261"/>
      <c r="L541" s="266"/>
      <c r="M541" s="267"/>
      <c r="N541" s="268"/>
      <c r="O541" s="268"/>
      <c r="P541" s="268"/>
      <c r="Q541" s="268"/>
      <c r="R541" s="268"/>
      <c r="S541" s="268"/>
      <c r="T541" s="269"/>
      <c r="U541" s="15"/>
      <c r="V541" s="15"/>
      <c r="W541" s="15"/>
      <c r="X541" s="15"/>
      <c r="Y541" s="15"/>
      <c r="Z541" s="15"/>
      <c r="AA541" s="15"/>
      <c r="AB541" s="15"/>
      <c r="AC541" s="15"/>
      <c r="AD541" s="15"/>
      <c r="AE541" s="15"/>
      <c r="AT541" s="270" t="s">
        <v>150</v>
      </c>
      <c r="AU541" s="270" t="s">
        <v>86</v>
      </c>
      <c r="AV541" s="15" t="s">
        <v>144</v>
      </c>
      <c r="AW541" s="15" t="s">
        <v>32</v>
      </c>
      <c r="AX541" s="15" t="s">
        <v>84</v>
      </c>
      <c r="AY541" s="270" t="s">
        <v>136</v>
      </c>
    </row>
    <row r="542" s="2" customFormat="1" ht="33" customHeight="1">
      <c r="A542" s="39"/>
      <c r="B542" s="40"/>
      <c r="C542" s="219" t="s">
        <v>601</v>
      </c>
      <c r="D542" s="219" t="s">
        <v>139</v>
      </c>
      <c r="E542" s="220" t="s">
        <v>602</v>
      </c>
      <c r="F542" s="221" t="s">
        <v>603</v>
      </c>
      <c r="G542" s="222" t="s">
        <v>357</v>
      </c>
      <c r="H542" s="223">
        <v>274.32999999999998</v>
      </c>
      <c r="I542" s="224"/>
      <c r="J542" s="225">
        <f>ROUND(I542*H542,2)</f>
        <v>0</v>
      </c>
      <c r="K542" s="221" t="s">
        <v>1</v>
      </c>
      <c r="L542" s="45"/>
      <c r="M542" s="226" t="s">
        <v>1</v>
      </c>
      <c r="N542" s="227" t="s">
        <v>41</v>
      </c>
      <c r="O542" s="92"/>
      <c r="P542" s="228">
        <f>O542*H542</f>
        <v>0</v>
      </c>
      <c r="Q542" s="228">
        <v>0</v>
      </c>
      <c r="R542" s="228">
        <f>Q542*H542</f>
        <v>0</v>
      </c>
      <c r="S542" s="228">
        <v>0</v>
      </c>
      <c r="T542" s="229">
        <f>S542*H542</f>
        <v>0</v>
      </c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R542" s="230" t="s">
        <v>473</v>
      </c>
      <c r="AT542" s="230" t="s">
        <v>139</v>
      </c>
      <c r="AU542" s="230" t="s">
        <v>86</v>
      </c>
      <c r="AY542" s="18" t="s">
        <v>136</v>
      </c>
      <c r="BE542" s="231">
        <f>IF(N542="základní",J542,0)</f>
        <v>0</v>
      </c>
      <c r="BF542" s="231">
        <f>IF(N542="snížená",J542,0)</f>
        <v>0</v>
      </c>
      <c r="BG542" s="231">
        <f>IF(N542="zákl. přenesená",J542,0)</f>
        <v>0</v>
      </c>
      <c r="BH542" s="231">
        <f>IF(N542="sníž. přenesená",J542,0)</f>
        <v>0</v>
      </c>
      <c r="BI542" s="231">
        <f>IF(N542="nulová",J542,0)</f>
        <v>0</v>
      </c>
      <c r="BJ542" s="18" t="s">
        <v>84</v>
      </c>
      <c r="BK542" s="231">
        <f>ROUND(I542*H542,2)</f>
        <v>0</v>
      </c>
      <c r="BL542" s="18" t="s">
        <v>473</v>
      </c>
      <c r="BM542" s="230" t="s">
        <v>604</v>
      </c>
    </row>
    <row r="543" s="2" customFormat="1">
      <c r="A543" s="39"/>
      <c r="B543" s="40"/>
      <c r="C543" s="41"/>
      <c r="D543" s="232" t="s">
        <v>146</v>
      </c>
      <c r="E543" s="41"/>
      <c r="F543" s="233" t="s">
        <v>603</v>
      </c>
      <c r="G543" s="41"/>
      <c r="H543" s="41"/>
      <c r="I543" s="234"/>
      <c r="J543" s="41"/>
      <c r="K543" s="41"/>
      <c r="L543" s="45"/>
      <c r="M543" s="235"/>
      <c r="N543" s="236"/>
      <c r="O543" s="92"/>
      <c r="P543" s="92"/>
      <c r="Q543" s="92"/>
      <c r="R543" s="92"/>
      <c r="S543" s="92"/>
      <c r="T543" s="93"/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T543" s="18" t="s">
        <v>146</v>
      </c>
      <c r="AU543" s="18" t="s">
        <v>86</v>
      </c>
    </row>
    <row r="544" s="2" customFormat="1" ht="33" customHeight="1">
      <c r="A544" s="39"/>
      <c r="B544" s="40"/>
      <c r="C544" s="219" t="s">
        <v>605</v>
      </c>
      <c r="D544" s="219" t="s">
        <v>139</v>
      </c>
      <c r="E544" s="220" t="s">
        <v>606</v>
      </c>
      <c r="F544" s="221" t="s">
        <v>607</v>
      </c>
      <c r="G544" s="222" t="s">
        <v>357</v>
      </c>
      <c r="H544" s="223">
        <v>34.460000000000001</v>
      </c>
      <c r="I544" s="224"/>
      <c r="J544" s="225">
        <f>ROUND(I544*H544,2)</f>
        <v>0</v>
      </c>
      <c r="K544" s="221" t="s">
        <v>1</v>
      </c>
      <c r="L544" s="45"/>
      <c r="M544" s="226" t="s">
        <v>1</v>
      </c>
      <c r="N544" s="227" t="s">
        <v>41</v>
      </c>
      <c r="O544" s="92"/>
      <c r="P544" s="228">
        <f>O544*H544</f>
        <v>0</v>
      </c>
      <c r="Q544" s="228">
        <v>0</v>
      </c>
      <c r="R544" s="228">
        <f>Q544*H544</f>
        <v>0</v>
      </c>
      <c r="S544" s="228">
        <v>0</v>
      </c>
      <c r="T544" s="229">
        <f>S544*H544</f>
        <v>0</v>
      </c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R544" s="230" t="s">
        <v>473</v>
      </c>
      <c r="AT544" s="230" t="s">
        <v>139</v>
      </c>
      <c r="AU544" s="230" t="s">
        <v>86</v>
      </c>
      <c r="AY544" s="18" t="s">
        <v>136</v>
      </c>
      <c r="BE544" s="231">
        <f>IF(N544="základní",J544,0)</f>
        <v>0</v>
      </c>
      <c r="BF544" s="231">
        <f>IF(N544="snížená",J544,0)</f>
        <v>0</v>
      </c>
      <c r="BG544" s="231">
        <f>IF(N544="zákl. přenesená",J544,0)</f>
        <v>0</v>
      </c>
      <c r="BH544" s="231">
        <f>IF(N544="sníž. přenesená",J544,0)</f>
        <v>0</v>
      </c>
      <c r="BI544" s="231">
        <f>IF(N544="nulová",J544,0)</f>
        <v>0</v>
      </c>
      <c r="BJ544" s="18" t="s">
        <v>84</v>
      </c>
      <c r="BK544" s="231">
        <f>ROUND(I544*H544,2)</f>
        <v>0</v>
      </c>
      <c r="BL544" s="18" t="s">
        <v>473</v>
      </c>
      <c r="BM544" s="230" t="s">
        <v>608</v>
      </c>
    </row>
    <row r="545" s="2" customFormat="1">
      <c r="A545" s="39"/>
      <c r="B545" s="40"/>
      <c r="C545" s="41"/>
      <c r="D545" s="232" t="s">
        <v>146</v>
      </c>
      <c r="E545" s="41"/>
      <c r="F545" s="233" t="s">
        <v>607</v>
      </c>
      <c r="G545" s="41"/>
      <c r="H545" s="41"/>
      <c r="I545" s="234"/>
      <c r="J545" s="41"/>
      <c r="K545" s="41"/>
      <c r="L545" s="45"/>
      <c r="M545" s="235"/>
      <c r="N545" s="236"/>
      <c r="O545" s="92"/>
      <c r="P545" s="92"/>
      <c r="Q545" s="92"/>
      <c r="R545" s="92"/>
      <c r="S545" s="92"/>
      <c r="T545" s="93"/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T545" s="18" t="s">
        <v>146</v>
      </c>
      <c r="AU545" s="18" t="s">
        <v>86</v>
      </c>
    </row>
    <row r="546" s="2" customFormat="1" ht="37.8" customHeight="1">
      <c r="A546" s="39"/>
      <c r="B546" s="40"/>
      <c r="C546" s="219" t="s">
        <v>609</v>
      </c>
      <c r="D546" s="219" t="s">
        <v>139</v>
      </c>
      <c r="E546" s="220" t="s">
        <v>610</v>
      </c>
      <c r="F546" s="221" t="s">
        <v>611</v>
      </c>
      <c r="G546" s="222" t="s">
        <v>357</v>
      </c>
      <c r="H546" s="223">
        <v>13.119999999999999</v>
      </c>
      <c r="I546" s="224"/>
      <c r="J546" s="225">
        <f>ROUND(I546*H546,2)</f>
        <v>0</v>
      </c>
      <c r="K546" s="221" t="s">
        <v>1</v>
      </c>
      <c r="L546" s="45"/>
      <c r="M546" s="226" t="s">
        <v>1</v>
      </c>
      <c r="N546" s="227" t="s">
        <v>41</v>
      </c>
      <c r="O546" s="92"/>
      <c r="P546" s="228">
        <f>O546*H546</f>
        <v>0</v>
      </c>
      <c r="Q546" s="228">
        <v>0</v>
      </c>
      <c r="R546" s="228">
        <f>Q546*H546</f>
        <v>0</v>
      </c>
      <c r="S546" s="228">
        <v>0</v>
      </c>
      <c r="T546" s="229">
        <f>S546*H546</f>
        <v>0</v>
      </c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R546" s="230" t="s">
        <v>473</v>
      </c>
      <c r="AT546" s="230" t="s">
        <v>139</v>
      </c>
      <c r="AU546" s="230" t="s">
        <v>86</v>
      </c>
      <c r="AY546" s="18" t="s">
        <v>136</v>
      </c>
      <c r="BE546" s="231">
        <f>IF(N546="základní",J546,0)</f>
        <v>0</v>
      </c>
      <c r="BF546" s="231">
        <f>IF(N546="snížená",J546,0)</f>
        <v>0</v>
      </c>
      <c r="BG546" s="231">
        <f>IF(N546="zákl. přenesená",J546,0)</f>
        <v>0</v>
      </c>
      <c r="BH546" s="231">
        <f>IF(N546="sníž. přenesená",J546,0)</f>
        <v>0</v>
      </c>
      <c r="BI546" s="231">
        <f>IF(N546="nulová",J546,0)</f>
        <v>0</v>
      </c>
      <c r="BJ546" s="18" t="s">
        <v>84</v>
      </c>
      <c r="BK546" s="231">
        <f>ROUND(I546*H546,2)</f>
        <v>0</v>
      </c>
      <c r="BL546" s="18" t="s">
        <v>473</v>
      </c>
      <c r="BM546" s="230" t="s">
        <v>612</v>
      </c>
    </row>
    <row r="547" s="2" customFormat="1">
      <c r="A547" s="39"/>
      <c r="B547" s="40"/>
      <c r="C547" s="41"/>
      <c r="D547" s="232" t="s">
        <v>146</v>
      </c>
      <c r="E547" s="41"/>
      <c r="F547" s="233" t="s">
        <v>611</v>
      </c>
      <c r="G547" s="41"/>
      <c r="H547" s="41"/>
      <c r="I547" s="234"/>
      <c r="J547" s="41"/>
      <c r="K547" s="41"/>
      <c r="L547" s="45"/>
      <c r="M547" s="235"/>
      <c r="N547" s="236"/>
      <c r="O547" s="92"/>
      <c r="P547" s="92"/>
      <c r="Q547" s="92"/>
      <c r="R547" s="92"/>
      <c r="S547" s="92"/>
      <c r="T547" s="93"/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T547" s="18" t="s">
        <v>146</v>
      </c>
      <c r="AU547" s="18" t="s">
        <v>86</v>
      </c>
    </row>
    <row r="548" s="2" customFormat="1" ht="37.8" customHeight="1">
      <c r="A548" s="39"/>
      <c r="B548" s="40"/>
      <c r="C548" s="219" t="s">
        <v>613</v>
      </c>
      <c r="D548" s="219" t="s">
        <v>139</v>
      </c>
      <c r="E548" s="220" t="s">
        <v>614</v>
      </c>
      <c r="F548" s="221" t="s">
        <v>615</v>
      </c>
      <c r="G548" s="222" t="s">
        <v>357</v>
      </c>
      <c r="H548" s="223">
        <v>1.8999999999999999</v>
      </c>
      <c r="I548" s="224"/>
      <c r="J548" s="225">
        <f>ROUND(I548*H548,2)</f>
        <v>0</v>
      </c>
      <c r="K548" s="221" t="s">
        <v>1</v>
      </c>
      <c r="L548" s="45"/>
      <c r="M548" s="226" t="s">
        <v>1</v>
      </c>
      <c r="N548" s="227" t="s">
        <v>41</v>
      </c>
      <c r="O548" s="92"/>
      <c r="P548" s="228">
        <f>O548*H548</f>
        <v>0</v>
      </c>
      <c r="Q548" s="228">
        <v>0</v>
      </c>
      <c r="R548" s="228">
        <f>Q548*H548</f>
        <v>0</v>
      </c>
      <c r="S548" s="228">
        <v>0</v>
      </c>
      <c r="T548" s="229">
        <f>S548*H548</f>
        <v>0</v>
      </c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R548" s="230" t="s">
        <v>473</v>
      </c>
      <c r="AT548" s="230" t="s">
        <v>139</v>
      </c>
      <c r="AU548" s="230" t="s">
        <v>86</v>
      </c>
      <c r="AY548" s="18" t="s">
        <v>136</v>
      </c>
      <c r="BE548" s="231">
        <f>IF(N548="základní",J548,0)</f>
        <v>0</v>
      </c>
      <c r="BF548" s="231">
        <f>IF(N548="snížená",J548,0)</f>
        <v>0</v>
      </c>
      <c r="BG548" s="231">
        <f>IF(N548="zákl. přenesená",J548,0)</f>
        <v>0</v>
      </c>
      <c r="BH548" s="231">
        <f>IF(N548="sníž. přenesená",J548,0)</f>
        <v>0</v>
      </c>
      <c r="BI548" s="231">
        <f>IF(N548="nulová",J548,0)</f>
        <v>0</v>
      </c>
      <c r="BJ548" s="18" t="s">
        <v>84</v>
      </c>
      <c r="BK548" s="231">
        <f>ROUND(I548*H548,2)</f>
        <v>0</v>
      </c>
      <c r="BL548" s="18" t="s">
        <v>473</v>
      </c>
      <c r="BM548" s="230" t="s">
        <v>616</v>
      </c>
    </row>
    <row r="549" s="2" customFormat="1">
      <c r="A549" s="39"/>
      <c r="B549" s="40"/>
      <c r="C549" s="41"/>
      <c r="D549" s="232" t="s">
        <v>146</v>
      </c>
      <c r="E549" s="41"/>
      <c r="F549" s="233" t="s">
        <v>615</v>
      </c>
      <c r="G549" s="41"/>
      <c r="H549" s="41"/>
      <c r="I549" s="234"/>
      <c r="J549" s="41"/>
      <c r="K549" s="41"/>
      <c r="L549" s="45"/>
      <c r="M549" s="235"/>
      <c r="N549" s="236"/>
      <c r="O549" s="92"/>
      <c r="P549" s="92"/>
      <c r="Q549" s="92"/>
      <c r="R549" s="92"/>
      <c r="S549" s="92"/>
      <c r="T549" s="93"/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T549" s="18" t="s">
        <v>146</v>
      </c>
      <c r="AU549" s="18" t="s">
        <v>86</v>
      </c>
    </row>
    <row r="550" s="2" customFormat="1" ht="44.25" customHeight="1">
      <c r="A550" s="39"/>
      <c r="B550" s="40"/>
      <c r="C550" s="219" t="s">
        <v>617</v>
      </c>
      <c r="D550" s="219" t="s">
        <v>139</v>
      </c>
      <c r="E550" s="220" t="s">
        <v>618</v>
      </c>
      <c r="F550" s="221" t="s">
        <v>619</v>
      </c>
      <c r="G550" s="222" t="s">
        <v>142</v>
      </c>
      <c r="H550" s="223">
        <v>9</v>
      </c>
      <c r="I550" s="224"/>
      <c r="J550" s="225">
        <f>ROUND(I550*H550,2)</f>
        <v>0</v>
      </c>
      <c r="K550" s="221" t="s">
        <v>1</v>
      </c>
      <c r="L550" s="45"/>
      <c r="M550" s="226" t="s">
        <v>1</v>
      </c>
      <c r="N550" s="227" t="s">
        <v>41</v>
      </c>
      <c r="O550" s="92"/>
      <c r="P550" s="228">
        <f>O550*H550</f>
        <v>0</v>
      </c>
      <c r="Q550" s="228">
        <v>0</v>
      </c>
      <c r="R550" s="228">
        <f>Q550*H550</f>
        <v>0</v>
      </c>
      <c r="S550" s="228">
        <v>0</v>
      </c>
      <c r="T550" s="229">
        <f>S550*H550</f>
        <v>0</v>
      </c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  <c r="AR550" s="230" t="s">
        <v>473</v>
      </c>
      <c r="AT550" s="230" t="s">
        <v>139</v>
      </c>
      <c r="AU550" s="230" t="s">
        <v>86</v>
      </c>
      <c r="AY550" s="18" t="s">
        <v>136</v>
      </c>
      <c r="BE550" s="231">
        <f>IF(N550="základní",J550,0)</f>
        <v>0</v>
      </c>
      <c r="BF550" s="231">
        <f>IF(N550="snížená",J550,0)</f>
        <v>0</v>
      </c>
      <c r="BG550" s="231">
        <f>IF(N550="zákl. přenesená",J550,0)</f>
        <v>0</v>
      </c>
      <c r="BH550" s="231">
        <f>IF(N550="sníž. přenesená",J550,0)</f>
        <v>0</v>
      </c>
      <c r="BI550" s="231">
        <f>IF(N550="nulová",J550,0)</f>
        <v>0</v>
      </c>
      <c r="BJ550" s="18" t="s">
        <v>84</v>
      </c>
      <c r="BK550" s="231">
        <f>ROUND(I550*H550,2)</f>
        <v>0</v>
      </c>
      <c r="BL550" s="18" t="s">
        <v>473</v>
      </c>
      <c r="BM550" s="230" t="s">
        <v>620</v>
      </c>
    </row>
    <row r="551" s="2" customFormat="1">
      <c r="A551" s="39"/>
      <c r="B551" s="40"/>
      <c r="C551" s="41"/>
      <c r="D551" s="232" t="s">
        <v>146</v>
      </c>
      <c r="E551" s="41"/>
      <c r="F551" s="233" t="s">
        <v>619</v>
      </c>
      <c r="G551" s="41"/>
      <c r="H551" s="41"/>
      <c r="I551" s="234"/>
      <c r="J551" s="41"/>
      <c r="K551" s="41"/>
      <c r="L551" s="45"/>
      <c r="M551" s="235"/>
      <c r="N551" s="236"/>
      <c r="O551" s="92"/>
      <c r="P551" s="92"/>
      <c r="Q551" s="92"/>
      <c r="R551" s="92"/>
      <c r="S551" s="92"/>
      <c r="T551" s="93"/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T551" s="18" t="s">
        <v>146</v>
      </c>
      <c r="AU551" s="18" t="s">
        <v>86</v>
      </c>
    </row>
    <row r="552" s="2" customFormat="1" ht="33" customHeight="1">
      <c r="A552" s="39"/>
      <c r="B552" s="40"/>
      <c r="C552" s="219" t="s">
        <v>621</v>
      </c>
      <c r="D552" s="219" t="s">
        <v>139</v>
      </c>
      <c r="E552" s="220" t="s">
        <v>622</v>
      </c>
      <c r="F552" s="221" t="s">
        <v>623</v>
      </c>
      <c r="G552" s="222" t="s">
        <v>357</v>
      </c>
      <c r="H552" s="223">
        <v>5.0999999999999996</v>
      </c>
      <c r="I552" s="224"/>
      <c r="J552" s="225">
        <f>ROUND(I552*H552,2)</f>
        <v>0</v>
      </c>
      <c r="K552" s="221" t="s">
        <v>1</v>
      </c>
      <c r="L552" s="45"/>
      <c r="M552" s="226" t="s">
        <v>1</v>
      </c>
      <c r="N552" s="227" t="s">
        <v>41</v>
      </c>
      <c r="O552" s="92"/>
      <c r="P552" s="228">
        <f>O552*H552</f>
        <v>0</v>
      </c>
      <c r="Q552" s="228">
        <v>0</v>
      </c>
      <c r="R552" s="228">
        <f>Q552*H552</f>
        <v>0</v>
      </c>
      <c r="S552" s="228">
        <v>0</v>
      </c>
      <c r="T552" s="229">
        <f>S552*H552</f>
        <v>0</v>
      </c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R552" s="230" t="s">
        <v>473</v>
      </c>
      <c r="AT552" s="230" t="s">
        <v>139</v>
      </c>
      <c r="AU552" s="230" t="s">
        <v>86</v>
      </c>
      <c r="AY552" s="18" t="s">
        <v>136</v>
      </c>
      <c r="BE552" s="231">
        <f>IF(N552="základní",J552,0)</f>
        <v>0</v>
      </c>
      <c r="BF552" s="231">
        <f>IF(N552="snížená",J552,0)</f>
        <v>0</v>
      </c>
      <c r="BG552" s="231">
        <f>IF(N552="zákl. přenesená",J552,0)</f>
        <v>0</v>
      </c>
      <c r="BH552" s="231">
        <f>IF(N552="sníž. přenesená",J552,0)</f>
        <v>0</v>
      </c>
      <c r="BI552" s="231">
        <f>IF(N552="nulová",J552,0)</f>
        <v>0</v>
      </c>
      <c r="BJ552" s="18" t="s">
        <v>84</v>
      </c>
      <c r="BK552" s="231">
        <f>ROUND(I552*H552,2)</f>
        <v>0</v>
      </c>
      <c r="BL552" s="18" t="s">
        <v>473</v>
      </c>
      <c r="BM552" s="230" t="s">
        <v>624</v>
      </c>
    </row>
    <row r="553" s="2" customFormat="1">
      <c r="A553" s="39"/>
      <c r="B553" s="40"/>
      <c r="C553" s="41"/>
      <c r="D553" s="232" t="s">
        <v>146</v>
      </c>
      <c r="E553" s="41"/>
      <c r="F553" s="233" t="s">
        <v>623</v>
      </c>
      <c r="G553" s="41"/>
      <c r="H553" s="41"/>
      <c r="I553" s="234"/>
      <c r="J553" s="41"/>
      <c r="K553" s="41"/>
      <c r="L553" s="45"/>
      <c r="M553" s="235"/>
      <c r="N553" s="236"/>
      <c r="O553" s="92"/>
      <c r="P553" s="92"/>
      <c r="Q553" s="92"/>
      <c r="R553" s="92"/>
      <c r="S553" s="92"/>
      <c r="T553" s="93"/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T553" s="18" t="s">
        <v>146</v>
      </c>
      <c r="AU553" s="18" t="s">
        <v>86</v>
      </c>
    </row>
    <row r="554" s="2" customFormat="1" ht="37.8" customHeight="1">
      <c r="A554" s="39"/>
      <c r="B554" s="40"/>
      <c r="C554" s="219" t="s">
        <v>625</v>
      </c>
      <c r="D554" s="219" t="s">
        <v>139</v>
      </c>
      <c r="E554" s="220" t="s">
        <v>626</v>
      </c>
      <c r="F554" s="221" t="s">
        <v>627</v>
      </c>
      <c r="G554" s="222" t="s">
        <v>581</v>
      </c>
      <c r="H554" s="223">
        <v>1</v>
      </c>
      <c r="I554" s="224"/>
      <c r="J554" s="225">
        <f>ROUND(I554*H554,2)</f>
        <v>0</v>
      </c>
      <c r="K554" s="221" t="s">
        <v>1</v>
      </c>
      <c r="L554" s="45"/>
      <c r="M554" s="226" t="s">
        <v>1</v>
      </c>
      <c r="N554" s="227" t="s">
        <v>41</v>
      </c>
      <c r="O554" s="92"/>
      <c r="P554" s="228">
        <f>O554*H554</f>
        <v>0</v>
      </c>
      <c r="Q554" s="228">
        <v>0</v>
      </c>
      <c r="R554" s="228">
        <f>Q554*H554</f>
        <v>0</v>
      </c>
      <c r="S554" s="228">
        <v>0</v>
      </c>
      <c r="T554" s="229">
        <f>S554*H554</f>
        <v>0</v>
      </c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R554" s="230" t="s">
        <v>473</v>
      </c>
      <c r="AT554" s="230" t="s">
        <v>139</v>
      </c>
      <c r="AU554" s="230" t="s">
        <v>86</v>
      </c>
      <c r="AY554" s="18" t="s">
        <v>136</v>
      </c>
      <c r="BE554" s="231">
        <f>IF(N554="základní",J554,0)</f>
        <v>0</v>
      </c>
      <c r="BF554" s="231">
        <f>IF(N554="snížená",J554,0)</f>
        <v>0</v>
      </c>
      <c r="BG554" s="231">
        <f>IF(N554="zákl. přenesená",J554,0)</f>
        <v>0</v>
      </c>
      <c r="BH554" s="231">
        <f>IF(N554="sníž. přenesená",J554,0)</f>
        <v>0</v>
      </c>
      <c r="BI554" s="231">
        <f>IF(N554="nulová",J554,0)</f>
        <v>0</v>
      </c>
      <c r="BJ554" s="18" t="s">
        <v>84</v>
      </c>
      <c r="BK554" s="231">
        <f>ROUND(I554*H554,2)</f>
        <v>0</v>
      </c>
      <c r="BL554" s="18" t="s">
        <v>473</v>
      </c>
      <c r="BM554" s="230" t="s">
        <v>628</v>
      </c>
    </row>
    <row r="555" s="2" customFormat="1">
      <c r="A555" s="39"/>
      <c r="B555" s="40"/>
      <c r="C555" s="41"/>
      <c r="D555" s="232" t="s">
        <v>146</v>
      </c>
      <c r="E555" s="41"/>
      <c r="F555" s="233" t="s">
        <v>627</v>
      </c>
      <c r="G555" s="41"/>
      <c r="H555" s="41"/>
      <c r="I555" s="234"/>
      <c r="J555" s="41"/>
      <c r="K555" s="41"/>
      <c r="L555" s="45"/>
      <c r="M555" s="235"/>
      <c r="N555" s="236"/>
      <c r="O555" s="92"/>
      <c r="P555" s="92"/>
      <c r="Q555" s="92"/>
      <c r="R555" s="92"/>
      <c r="S555" s="92"/>
      <c r="T555" s="93"/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T555" s="18" t="s">
        <v>146</v>
      </c>
      <c r="AU555" s="18" t="s">
        <v>86</v>
      </c>
    </row>
    <row r="556" s="2" customFormat="1" ht="37.8" customHeight="1">
      <c r="A556" s="39"/>
      <c r="B556" s="40"/>
      <c r="C556" s="219" t="s">
        <v>629</v>
      </c>
      <c r="D556" s="219" t="s">
        <v>139</v>
      </c>
      <c r="E556" s="220" t="s">
        <v>630</v>
      </c>
      <c r="F556" s="221" t="s">
        <v>631</v>
      </c>
      <c r="G556" s="222" t="s">
        <v>581</v>
      </c>
      <c r="H556" s="223">
        <v>1</v>
      </c>
      <c r="I556" s="224"/>
      <c r="J556" s="225">
        <f>ROUND(I556*H556,2)</f>
        <v>0</v>
      </c>
      <c r="K556" s="221" t="s">
        <v>1</v>
      </c>
      <c r="L556" s="45"/>
      <c r="M556" s="226" t="s">
        <v>1</v>
      </c>
      <c r="N556" s="227" t="s">
        <v>41</v>
      </c>
      <c r="O556" s="92"/>
      <c r="P556" s="228">
        <f>O556*H556</f>
        <v>0</v>
      </c>
      <c r="Q556" s="228">
        <v>0</v>
      </c>
      <c r="R556" s="228">
        <f>Q556*H556</f>
        <v>0</v>
      </c>
      <c r="S556" s="228">
        <v>0</v>
      </c>
      <c r="T556" s="229">
        <f>S556*H556</f>
        <v>0</v>
      </c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R556" s="230" t="s">
        <v>473</v>
      </c>
      <c r="AT556" s="230" t="s">
        <v>139</v>
      </c>
      <c r="AU556" s="230" t="s">
        <v>86</v>
      </c>
      <c r="AY556" s="18" t="s">
        <v>136</v>
      </c>
      <c r="BE556" s="231">
        <f>IF(N556="základní",J556,0)</f>
        <v>0</v>
      </c>
      <c r="BF556" s="231">
        <f>IF(N556="snížená",J556,0)</f>
        <v>0</v>
      </c>
      <c r="BG556" s="231">
        <f>IF(N556="zákl. přenesená",J556,0)</f>
        <v>0</v>
      </c>
      <c r="BH556" s="231">
        <f>IF(N556="sníž. přenesená",J556,0)</f>
        <v>0</v>
      </c>
      <c r="BI556" s="231">
        <f>IF(N556="nulová",J556,0)</f>
        <v>0</v>
      </c>
      <c r="BJ556" s="18" t="s">
        <v>84</v>
      </c>
      <c r="BK556" s="231">
        <f>ROUND(I556*H556,2)</f>
        <v>0</v>
      </c>
      <c r="BL556" s="18" t="s">
        <v>473</v>
      </c>
      <c r="BM556" s="230" t="s">
        <v>632</v>
      </c>
    </row>
    <row r="557" s="2" customFormat="1">
      <c r="A557" s="39"/>
      <c r="B557" s="40"/>
      <c r="C557" s="41"/>
      <c r="D557" s="232" t="s">
        <v>146</v>
      </c>
      <c r="E557" s="41"/>
      <c r="F557" s="233" t="s">
        <v>631</v>
      </c>
      <c r="G557" s="41"/>
      <c r="H557" s="41"/>
      <c r="I557" s="234"/>
      <c r="J557" s="41"/>
      <c r="K557" s="41"/>
      <c r="L557" s="45"/>
      <c r="M557" s="235"/>
      <c r="N557" s="236"/>
      <c r="O557" s="92"/>
      <c r="P557" s="92"/>
      <c r="Q557" s="92"/>
      <c r="R557" s="92"/>
      <c r="S557" s="92"/>
      <c r="T557" s="93"/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T557" s="18" t="s">
        <v>146</v>
      </c>
      <c r="AU557" s="18" t="s">
        <v>86</v>
      </c>
    </row>
    <row r="558" s="2" customFormat="1" ht="37.8" customHeight="1">
      <c r="A558" s="39"/>
      <c r="B558" s="40"/>
      <c r="C558" s="219" t="s">
        <v>633</v>
      </c>
      <c r="D558" s="219" t="s">
        <v>139</v>
      </c>
      <c r="E558" s="220" t="s">
        <v>634</v>
      </c>
      <c r="F558" s="221" t="s">
        <v>635</v>
      </c>
      <c r="G558" s="222" t="s">
        <v>581</v>
      </c>
      <c r="H558" s="223">
        <v>2</v>
      </c>
      <c r="I558" s="224"/>
      <c r="J558" s="225">
        <f>ROUND(I558*H558,2)</f>
        <v>0</v>
      </c>
      <c r="K558" s="221" t="s">
        <v>1</v>
      </c>
      <c r="L558" s="45"/>
      <c r="M558" s="226" t="s">
        <v>1</v>
      </c>
      <c r="N558" s="227" t="s">
        <v>41</v>
      </c>
      <c r="O558" s="92"/>
      <c r="P558" s="228">
        <f>O558*H558</f>
        <v>0</v>
      </c>
      <c r="Q558" s="228">
        <v>0</v>
      </c>
      <c r="R558" s="228">
        <f>Q558*H558</f>
        <v>0</v>
      </c>
      <c r="S558" s="228">
        <v>0</v>
      </c>
      <c r="T558" s="229">
        <f>S558*H558</f>
        <v>0</v>
      </c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R558" s="230" t="s">
        <v>473</v>
      </c>
      <c r="AT558" s="230" t="s">
        <v>139</v>
      </c>
      <c r="AU558" s="230" t="s">
        <v>86</v>
      </c>
      <c r="AY558" s="18" t="s">
        <v>136</v>
      </c>
      <c r="BE558" s="231">
        <f>IF(N558="základní",J558,0)</f>
        <v>0</v>
      </c>
      <c r="BF558" s="231">
        <f>IF(N558="snížená",J558,0)</f>
        <v>0</v>
      </c>
      <c r="BG558" s="231">
        <f>IF(N558="zákl. přenesená",J558,0)</f>
        <v>0</v>
      </c>
      <c r="BH558" s="231">
        <f>IF(N558="sníž. přenesená",J558,0)</f>
        <v>0</v>
      </c>
      <c r="BI558" s="231">
        <f>IF(N558="nulová",J558,0)</f>
        <v>0</v>
      </c>
      <c r="BJ558" s="18" t="s">
        <v>84</v>
      </c>
      <c r="BK558" s="231">
        <f>ROUND(I558*H558,2)</f>
        <v>0</v>
      </c>
      <c r="BL558" s="18" t="s">
        <v>473</v>
      </c>
      <c r="BM558" s="230" t="s">
        <v>636</v>
      </c>
    </row>
    <row r="559" s="2" customFormat="1">
      <c r="A559" s="39"/>
      <c r="B559" s="40"/>
      <c r="C559" s="41"/>
      <c r="D559" s="232" t="s">
        <v>146</v>
      </c>
      <c r="E559" s="41"/>
      <c r="F559" s="233" t="s">
        <v>635</v>
      </c>
      <c r="G559" s="41"/>
      <c r="H559" s="41"/>
      <c r="I559" s="234"/>
      <c r="J559" s="41"/>
      <c r="K559" s="41"/>
      <c r="L559" s="45"/>
      <c r="M559" s="235"/>
      <c r="N559" s="236"/>
      <c r="O559" s="92"/>
      <c r="P559" s="92"/>
      <c r="Q559" s="92"/>
      <c r="R559" s="92"/>
      <c r="S559" s="92"/>
      <c r="T559" s="93"/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T559" s="18" t="s">
        <v>146</v>
      </c>
      <c r="AU559" s="18" t="s">
        <v>86</v>
      </c>
    </row>
    <row r="560" s="2" customFormat="1" ht="37.8" customHeight="1">
      <c r="A560" s="39"/>
      <c r="B560" s="40"/>
      <c r="C560" s="219" t="s">
        <v>637</v>
      </c>
      <c r="D560" s="219" t="s">
        <v>139</v>
      </c>
      <c r="E560" s="220" t="s">
        <v>638</v>
      </c>
      <c r="F560" s="221" t="s">
        <v>639</v>
      </c>
      <c r="G560" s="222" t="s">
        <v>581</v>
      </c>
      <c r="H560" s="223">
        <v>1</v>
      </c>
      <c r="I560" s="224"/>
      <c r="J560" s="225">
        <f>ROUND(I560*H560,2)</f>
        <v>0</v>
      </c>
      <c r="K560" s="221" t="s">
        <v>1</v>
      </c>
      <c r="L560" s="45"/>
      <c r="M560" s="226" t="s">
        <v>1</v>
      </c>
      <c r="N560" s="227" t="s">
        <v>41</v>
      </c>
      <c r="O560" s="92"/>
      <c r="P560" s="228">
        <f>O560*H560</f>
        <v>0</v>
      </c>
      <c r="Q560" s="228">
        <v>0</v>
      </c>
      <c r="R560" s="228">
        <f>Q560*H560</f>
        <v>0</v>
      </c>
      <c r="S560" s="228">
        <v>0</v>
      </c>
      <c r="T560" s="229">
        <f>S560*H560</f>
        <v>0</v>
      </c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R560" s="230" t="s">
        <v>473</v>
      </c>
      <c r="AT560" s="230" t="s">
        <v>139</v>
      </c>
      <c r="AU560" s="230" t="s">
        <v>86</v>
      </c>
      <c r="AY560" s="18" t="s">
        <v>136</v>
      </c>
      <c r="BE560" s="231">
        <f>IF(N560="základní",J560,0)</f>
        <v>0</v>
      </c>
      <c r="BF560" s="231">
        <f>IF(N560="snížená",J560,0)</f>
        <v>0</v>
      </c>
      <c r="BG560" s="231">
        <f>IF(N560="zákl. přenesená",J560,0)</f>
        <v>0</v>
      </c>
      <c r="BH560" s="231">
        <f>IF(N560="sníž. přenesená",J560,0)</f>
        <v>0</v>
      </c>
      <c r="BI560" s="231">
        <f>IF(N560="nulová",J560,0)</f>
        <v>0</v>
      </c>
      <c r="BJ560" s="18" t="s">
        <v>84</v>
      </c>
      <c r="BK560" s="231">
        <f>ROUND(I560*H560,2)</f>
        <v>0</v>
      </c>
      <c r="BL560" s="18" t="s">
        <v>473</v>
      </c>
      <c r="BM560" s="230" t="s">
        <v>640</v>
      </c>
    </row>
    <row r="561" s="2" customFormat="1">
      <c r="A561" s="39"/>
      <c r="B561" s="40"/>
      <c r="C561" s="41"/>
      <c r="D561" s="232" t="s">
        <v>146</v>
      </c>
      <c r="E561" s="41"/>
      <c r="F561" s="233" t="s">
        <v>639</v>
      </c>
      <c r="G561" s="41"/>
      <c r="H561" s="41"/>
      <c r="I561" s="234"/>
      <c r="J561" s="41"/>
      <c r="K561" s="41"/>
      <c r="L561" s="45"/>
      <c r="M561" s="235"/>
      <c r="N561" s="236"/>
      <c r="O561" s="92"/>
      <c r="P561" s="92"/>
      <c r="Q561" s="92"/>
      <c r="R561" s="92"/>
      <c r="S561" s="92"/>
      <c r="T561" s="93"/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T561" s="18" t="s">
        <v>146</v>
      </c>
      <c r="AU561" s="18" t="s">
        <v>86</v>
      </c>
    </row>
    <row r="562" s="2" customFormat="1" ht="37.8" customHeight="1">
      <c r="A562" s="39"/>
      <c r="B562" s="40"/>
      <c r="C562" s="219" t="s">
        <v>641</v>
      </c>
      <c r="D562" s="219" t="s">
        <v>139</v>
      </c>
      <c r="E562" s="220" t="s">
        <v>642</v>
      </c>
      <c r="F562" s="221" t="s">
        <v>643</v>
      </c>
      <c r="G562" s="222" t="s">
        <v>581</v>
      </c>
      <c r="H562" s="223">
        <v>1</v>
      </c>
      <c r="I562" s="224"/>
      <c r="J562" s="225">
        <f>ROUND(I562*H562,2)</f>
        <v>0</v>
      </c>
      <c r="K562" s="221" t="s">
        <v>1</v>
      </c>
      <c r="L562" s="45"/>
      <c r="M562" s="226" t="s">
        <v>1</v>
      </c>
      <c r="N562" s="227" t="s">
        <v>41</v>
      </c>
      <c r="O562" s="92"/>
      <c r="P562" s="228">
        <f>O562*H562</f>
        <v>0</v>
      </c>
      <c r="Q562" s="228">
        <v>0</v>
      </c>
      <c r="R562" s="228">
        <f>Q562*H562</f>
        <v>0</v>
      </c>
      <c r="S562" s="228">
        <v>0</v>
      </c>
      <c r="T562" s="229">
        <f>S562*H562</f>
        <v>0</v>
      </c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R562" s="230" t="s">
        <v>473</v>
      </c>
      <c r="AT562" s="230" t="s">
        <v>139</v>
      </c>
      <c r="AU562" s="230" t="s">
        <v>86</v>
      </c>
      <c r="AY562" s="18" t="s">
        <v>136</v>
      </c>
      <c r="BE562" s="231">
        <f>IF(N562="základní",J562,0)</f>
        <v>0</v>
      </c>
      <c r="BF562" s="231">
        <f>IF(N562="snížená",J562,0)</f>
        <v>0</v>
      </c>
      <c r="BG562" s="231">
        <f>IF(N562="zákl. přenesená",J562,0)</f>
        <v>0</v>
      </c>
      <c r="BH562" s="231">
        <f>IF(N562="sníž. přenesená",J562,0)</f>
        <v>0</v>
      </c>
      <c r="BI562" s="231">
        <f>IF(N562="nulová",J562,0)</f>
        <v>0</v>
      </c>
      <c r="BJ562" s="18" t="s">
        <v>84</v>
      </c>
      <c r="BK562" s="231">
        <f>ROUND(I562*H562,2)</f>
        <v>0</v>
      </c>
      <c r="BL562" s="18" t="s">
        <v>473</v>
      </c>
      <c r="BM562" s="230" t="s">
        <v>644</v>
      </c>
    </row>
    <row r="563" s="2" customFormat="1">
      <c r="A563" s="39"/>
      <c r="B563" s="40"/>
      <c r="C563" s="41"/>
      <c r="D563" s="232" t="s">
        <v>146</v>
      </c>
      <c r="E563" s="41"/>
      <c r="F563" s="233" t="s">
        <v>643</v>
      </c>
      <c r="G563" s="41"/>
      <c r="H563" s="41"/>
      <c r="I563" s="234"/>
      <c r="J563" s="41"/>
      <c r="K563" s="41"/>
      <c r="L563" s="45"/>
      <c r="M563" s="235"/>
      <c r="N563" s="236"/>
      <c r="O563" s="92"/>
      <c r="P563" s="92"/>
      <c r="Q563" s="92"/>
      <c r="R563" s="92"/>
      <c r="S563" s="92"/>
      <c r="T563" s="93"/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T563" s="18" t="s">
        <v>146</v>
      </c>
      <c r="AU563" s="18" t="s">
        <v>86</v>
      </c>
    </row>
    <row r="564" s="2" customFormat="1" ht="37.8" customHeight="1">
      <c r="A564" s="39"/>
      <c r="B564" s="40"/>
      <c r="C564" s="219" t="s">
        <v>645</v>
      </c>
      <c r="D564" s="219" t="s">
        <v>139</v>
      </c>
      <c r="E564" s="220" t="s">
        <v>646</v>
      </c>
      <c r="F564" s="221" t="s">
        <v>647</v>
      </c>
      <c r="G564" s="222" t="s">
        <v>581</v>
      </c>
      <c r="H564" s="223">
        <v>1</v>
      </c>
      <c r="I564" s="224"/>
      <c r="J564" s="225">
        <f>ROUND(I564*H564,2)</f>
        <v>0</v>
      </c>
      <c r="K564" s="221" t="s">
        <v>1</v>
      </c>
      <c r="L564" s="45"/>
      <c r="M564" s="226" t="s">
        <v>1</v>
      </c>
      <c r="N564" s="227" t="s">
        <v>41</v>
      </c>
      <c r="O564" s="92"/>
      <c r="P564" s="228">
        <f>O564*H564</f>
        <v>0</v>
      </c>
      <c r="Q564" s="228">
        <v>0</v>
      </c>
      <c r="R564" s="228">
        <f>Q564*H564</f>
        <v>0</v>
      </c>
      <c r="S564" s="228">
        <v>0</v>
      </c>
      <c r="T564" s="229">
        <f>S564*H564</f>
        <v>0</v>
      </c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R564" s="230" t="s">
        <v>473</v>
      </c>
      <c r="AT564" s="230" t="s">
        <v>139</v>
      </c>
      <c r="AU564" s="230" t="s">
        <v>86</v>
      </c>
      <c r="AY564" s="18" t="s">
        <v>136</v>
      </c>
      <c r="BE564" s="231">
        <f>IF(N564="základní",J564,0)</f>
        <v>0</v>
      </c>
      <c r="BF564" s="231">
        <f>IF(N564="snížená",J564,0)</f>
        <v>0</v>
      </c>
      <c r="BG564" s="231">
        <f>IF(N564="zákl. přenesená",J564,0)</f>
        <v>0</v>
      </c>
      <c r="BH564" s="231">
        <f>IF(N564="sníž. přenesená",J564,0)</f>
        <v>0</v>
      </c>
      <c r="BI564" s="231">
        <f>IF(N564="nulová",J564,0)</f>
        <v>0</v>
      </c>
      <c r="BJ564" s="18" t="s">
        <v>84</v>
      </c>
      <c r="BK564" s="231">
        <f>ROUND(I564*H564,2)</f>
        <v>0</v>
      </c>
      <c r="BL564" s="18" t="s">
        <v>473</v>
      </c>
      <c r="BM564" s="230" t="s">
        <v>648</v>
      </c>
    </row>
    <row r="565" s="2" customFormat="1">
      <c r="A565" s="39"/>
      <c r="B565" s="40"/>
      <c r="C565" s="41"/>
      <c r="D565" s="232" t="s">
        <v>146</v>
      </c>
      <c r="E565" s="41"/>
      <c r="F565" s="233" t="s">
        <v>647</v>
      </c>
      <c r="G565" s="41"/>
      <c r="H565" s="41"/>
      <c r="I565" s="234"/>
      <c r="J565" s="41"/>
      <c r="K565" s="41"/>
      <c r="L565" s="45"/>
      <c r="M565" s="235"/>
      <c r="N565" s="236"/>
      <c r="O565" s="92"/>
      <c r="P565" s="92"/>
      <c r="Q565" s="92"/>
      <c r="R565" s="92"/>
      <c r="S565" s="92"/>
      <c r="T565" s="93"/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T565" s="18" t="s">
        <v>146</v>
      </c>
      <c r="AU565" s="18" t="s">
        <v>86</v>
      </c>
    </row>
    <row r="566" s="2" customFormat="1" ht="44.25" customHeight="1">
      <c r="A566" s="39"/>
      <c r="B566" s="40"/>
      <c r="C566" s="219" t="s">
        <v>649</v>
      </c>
      <c r="D566" s="219" t="s">
        <v>139</v>
      </c>
      <c r="E566" s="220" t="s">
        <v>650</v>
      </c>
      <c r="F566" s="221" t="s">
        <v>651</v>
      </c>
      <c r="G566" s="222" t="s">
        <v>581</v>
      </c>
      <c r="H566" s="223">
        <v>1</v>
      </c>
      <c r="I566" s="224"/>
      <c r="J566" s="225">
        <f>ROUND(I566*H566,2)</f>
        <v>0</v>
      </c>
      <c r="K566" s="221" t="s">
        <v>1</v>
      </c>
      <c r="L566" s="45"/>
      <c r="M566" s="226" t="s">
        <v>1</v>
      </c>
      <c r="N566" s="227" t="s">
        <v>41</v>
      </c>
      <c r="O566" s="92"/>
      <c r="P566" s="228">
        <f>O566*H566</f>
        <v>0</v>
      </c>
      <c r="Q566" s="228">
        <v>0</v>
      </c>
      <c r="R566" s="228">
        <f>Q566*H566</f>
        <v>0</v>
      </c>
      <c r="S566" s="228">
        <v>0</v>
      </c>
      <c r="T566" s="229">
        <f>S566*H566</f>
        <v>0</v>
      </c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R566" s="230" t="s">
        <v>473</v>
      </c>
      <c r="AT566" s="230" t="s">
        <v>139</v>
      </c>
      <c r="AU566" s="230" t="s">
        <v>86</v>
      </c>
      <c r="AY566" s="18" t="s">
        <v>136</v>
      </c>
      <c r="BE566" s="231">
        <f>IF(N566="základní",J566,0)</f>
        <v>0</v>
      </c>
      <c r="BF566" s="231">
        <f>IF(N566="snížená",J566,0)</f>
        <v>0</v>
      </c>
      <c r="BG566" s="231">
        <f>IF(N566="zákl. přenesená",J566,0)</f>
        <v>0</v>
      </c>
      <c r="BH566" s="231">
        <f>IF(N566="sníž. přenesená",J566,0)</f>
        <v>0</v>
      </c>
      <c r="BI566" s="231">
        <f>IF(N566="nulová",J566,0)</f>
        <v>0</v>
      </c>
      <c r="BJ566" s="18" t="s">
        <v>84</v>
      </c>
      <c r="BK566" s="231">
        <f>ROUND(I566*H566,2)</f>
        <v>0</v>
      </c>
      <c r="BL566" s="18" t="s">
        <v>473</v>
      </c>
      <c r="BM566" s="230" t="s">
        <v>652</v>
      </c>
    </row>
    <row r="567" s="2" customFormat="1">
      <c r="A567" s="39"/>
      <c r="B567" s="40"/>
      <c r="C567" s="41"/>
      <c r="D567" s="232" t="s">
        <v>146</v>
      </c>
      <c r="E567" s="41"/>
      <c r="F567" s="233" t="s">
        <v>651</v>
      </c>
      <c r="G567" s="41"/>
      <c r="H567" s="41"/>
      <c r="I567" s="234"/>
      <c r="J567" s="41"/>
      <c r="K567" s="41"/>
      <c r="L567" s="45"/>
      <c r="M567" s="235"/>
      <c r="N567" s="236"/>
      <c r="O567" s="92"/>
      <c r="P567" s="92"/>
      <c r="Q567" s="92"/>
      <c r="R567" s="92"/>
      <c r="S567" s="92"/>
      <c r="T567" s="93"/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T567" s="18" t="s">
        <v>146</v>
      </c>
      <c r="AU567" s="18" t="s">
        <v>86</v>
      </c>
    </row>
    <row r="568" s="2" customFormat="1" ht="37.8" customHeight="1">
      <c r="A568" s="39"/>
      <c r="B568" s="40"/>
      <c r="C568" s="219" t="s">
        <v>653</v>
      </c>
      <c r="D568" s="219" t="s">
        <v>139</v>
      </c>
      <c r="E568" s="220" t="s">
        <v>654</v>
      </c>
      <c r="F568" s="221" t="s">
        <v>655</v>
      </c>
      <c r="G568" s="222" t="s">
        <v>581</v>
      </c>
      <c r="H568" s="223">
        <v>1</v>
      </c>
      <c r="I568" s="224"/>
      <c r="J568" s="225">
        <f>ROUND(I568*H568,2)</f>
        <v>0</v>
      </c>
      <c r="K568" s="221" t="s">
        <v>1</v>
      </c>
      <c r="L568" s="45"/>
      <c r="M568" s="226" t="s">
        <v>1</v>
      </c>
      <c r="N568" s="227" t="s">
        <v>41</v>
      </c>
      <c r="O568" s="92"/>
      <c r="P568" s="228">
        <f>O568*H568</f>
        <v>0</v>
      </c>
      <c r="Q568" s="228">
        <v>0</v>
      </c>
      <c r="R568" s="228">
        <f>Q568*H568</f>
        <v>0</v>
      </c>
      <c r="S568" s="228">
        <v>0</v>
      </c>
      <c r="T568" s="229">
        <f>S568*H568</f>
        <v>0</v>
      </c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R568" s="230" t="s">
        <v>473</v>
      </c>
      <c r="AT568" s="230" t="s">
        <v>139</v>
      </c>
      <c r="AU568" s="230" t="s">
        <v>86</v>
      </c>
      <c r="AY568" s="18" t="s">
        <v>136</v>
      </c>
      <c r="BE568" s="231">
        <f>IF(N568="základní",J568,0)</f>
        <v>0</v>
      </c>
      <c r="BF568" s="231">
        <f>IF(N568="snížená",J568,0)</f>
        <v>0</v>
      </c>
      <c r="BG568" s="231">
        <f>IF(N568="zákl. přenesená",J568,0)</f>
        <v>0</v>
      </c>
      <c r="BH568" s="231">
        <f>IF(N568="sníž. přenesená",J568,0)</f>
        <v>0</v>
      </c>
      <c r="BI568" s="231">
        <f>IF(N568="nulová",J568,0)</f>
        <v>0</v>
      </c>
      <c r="BJ568" s="18" t="s">
        <v>84</v>
      </c>
      <c r="BK568" s="231">
        <f>ROUND(I568*H568,2)</f>
        <v>0</v>
      </c>
      <c r="BL568" s="18" t="s">
        <v>473</v>
      </c>
      <c r="BM568" s="230" t="s">
        <v>656</v>
      </c>
    </row>
    <row r="569" s="2" customFormat="1">
      <c r="A569" s="39"/>
      <c r="B569" s="40"/>
      <c r="C569" s="41"/>
      <c r="D569" s="232" t="s">
        <v>146</v>
      </c>
      <c r="E569" s="41"/>
      <c r="F569" s="233" t="s">
        <v>655</v>
      </c>
      <c r="G569" s="41"/>
      <c r="H569" s="41"/>
      <c r="I569" s="234"/>
      <c r="J569" s="41"/>
      <c r="K569" s="41"/>
      <c r="L569" s="45"/>
      <c r="M569" s="235"/>
      <c r="N569" s="236"/>
      <c r="O569" s="92"/>
      <c r="P569" s="92"/>
      <c r="Q569" s="92"/>
      <c r="R569" s="92"/>
      <c r="S569" s="92"/>
      <c r="T569" s="93"/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T569" s="18" t="s">
        <v>146</v>
      </c>
      <c r="AU569" s="18" t="s">
        <v>86</v>
      </c>
    </row>
    <row r="570" s="2" customFormat="1" ht="49.05" customHeight="1">
      <c r="A570" s="39"/>
      <c r="B570" s="40"/>
      <c r="C570" s="219" t="s">
        <v>657</v>
      </c>
      <c r="D570" s="219" t="s">
        <v>139</v>
      </c>
      <c r="E570" s="220" t="s">
        <v>658</v>
      </c>
      <c r="F570" s="221" t="s">
        <v>659</v>
      </c>
      <c r="G570" s="222" t="s">
        <v>581</v>
      </c>
      <c r="H570" s="223">
        <v>1</v>
      </c>
      <c r="I570" s="224"/>
      <c r="J570" s="225">
        <f>ROUND(I570*H570,2)</f>
        <v>0</v>
      </c>
      <c r="K570" s="221" t="s">
        <v>1</v>
      </c>
      <c r="L570" s="45"/>
      <c r="M570" s="226" t="s">
        <v>1</v>
      </c>
      <c r="N570" s="227" t="s">
        <v>41</v>
      </c>
      <c r="O570" s="92"/>
      <c r="P570" s="228">
        <f>O570*H570</f>
        <v>0</v>
      </c>
      <c r="Q570" s="228">
        <v>0</v>
      </c>
      <c r="R570" s="228">
        <f>Q570*H570</f>
        <v>0</v>
      </c>
      <c r="S570" s="228">
        <v>0</v>
      </c>
      <c r="T570" s="229">
        <f>S570*H570</f>
        <v>0</v>
      </c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R570" s="230" t="s">
        <v>473</v>
      </c>
      <c r="AT570" s="230" t="s">
        <v>139</v>
      </c>
      <c r="AU570" s="230" t="s">
        <v>86</v>
      </c>
      <c r="AY570" s="18" t="s">
        <v>136</v>
      </c>
      <c r="BE570" s="231">
        <f>IF(N570="základní",J570,0)</f>
        <v>0</v>
      </c>
      <c r="BF570" s="231">
        <f>IF(N570="snížená",J570,0)</f>
        <v>0</v>
      </c>
      <c r="BG570" s="231">
        <f>IF(N570="zákl. přenesená",J570,0)</f>
        <v>0</v>
      </c>
      <c r="BH570" s="231">
        <f>IF(N570="sníž. přenesená",J570,0)</f>
        <v>0</v>
      </c>
      <c r="BI570" s="231">
        <f>IF(N570="nulová",J570,0)</f>
        <v>0</v>
      </c>
      <c r="BJ570" s="18" t="s">
        <v>84</v>
      </c>
      <c r="BK570" s="231">
        <f>ROUND(I570*H570,2)</f>
        <v>0</v>
      </c>
      <c r="BL570" s="18" t="s">
        <v>473</v>
      </c>
      <c r="BM570" s="230" t="s">
        <v>660</v>
      </c>
    </row>
    <row r="571" s="2" customFormat="1">
      <c r="A571" s="39"/>
      <c r="B571" s="40"/>
      <c r="C571" s="41"/>
      <c r="D571" s="232" t="s">
        <v>146</v>
      </c>
      <c r="E571" s="41"/>
      <c r="F571" s="233" t="s">
        <v>659</v>
      </c>
      <c r="G571" s="41"/>
      <c r="H571" s="41"/>
      <c r="I571" s="234"/>
      <c r="J571" s="41"/>
      <c r="K571" s="41"/>
      <c r="L571" s="45"/>
      <c r="M571" s="235"/>
      <c r="N571" s="236"/>
      <c r="O571" s="92"/>
      <c r="P571" s="92"/>
      <c r="Q571" s="92"/>
      <c r="R571" s="92"/>
      <c r="S571" s="92"/>
      <c r="T571" s="93"/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T571" s="18" t="s">
        <v>146</v>
      </c>
      <c r="AU571" s="18" t="s">
        <v>86</v>
      </c>
    </row>
    <row r="572" s="2" customFormat="1" ht="44.25" customHeight="1">
      <c r="A572" s="39"/>
      <c r="B572" s="40"/>
      <c r="C572" s="219" t="s">
        <v>661</v>
      </c>
      <c r="D572" s="219" t="s">
        <v>139</v>
      </c>
      <c r="E572" s="220" t="s">
        <v>662</v>
      </c>
      <c r="F572" s="221" t="s">
        <v>651</v>
      </c>
      <c r="G572" s="222" t="s">
        <v>581</v>
      </c>
      <c r="H572" s="223">
        <v>1</v>
      </c>
      <c r="I572" s="224"/>
      <c r="J572" s="225">
        <f>ROUND(I572*H572,2)</f>
        <v>0</v>
      </c>
      <c r="K572" s="221" t="s">
        <v>1</v>
      </c>
      <c r="L572" s="45"/>
      <c r="M572" s="226" t="s">
        <v>1</v>
      </c>
      <c r="N572" s="227" t="s">
        <v>41</v>
      </c>
      <c r="O572" s="92"/>
      <c r="P572" s="228">
        <f>O572*H572</f>
        <v>0</v>
      </c>
      <c r="Q572" s="228">
        <v>0</v>
      </c>
      <c r="R572" s="228">
        <f>Q572*H572</f>
        <v>0</v>
      </c>
      <c r="S572" s="228">
        <v>0</v>
      </c>
      <c r="T572" s="229">
        <f>S572*H572</f>
        <v>0</v>
      </c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R572" s="230" t="s">
        <v>473</v>
      </c>
      <c r="AT572" s="230" t="s">
        <v>139</v>
      </c>
      <c r="AU572" s="230" t="s">
        <v>86</v>
      </c>
      <c r="AY572" s="18" t="s">
        <v>136</v>
      </c>
      <c r="BE572" s="231">
        <f>IF(N572="základní",J572,0)</f>
        <v>0</v>
      </c>
      <c r="BF572" s="231">
        <f>IF(N572="snížená",J572,0)</f>
        <v>0</v>
      </c>
      <c r="BG572" s="231">
        <f>IF(N572="zákl. přenesená",J572,0)</f>
        <v>0</v>
      </c>
      <c r="BH572" s="231">
        <f>IF(N572="sníž. přenesená",J572,0)</f>
        <v>0</v>
      </c>
      <c r="BI572" s="231">
        <f>IF(N572="nulová",J572,0)</f>
        <v>0</v>
      </c>
      <c r="BJ572" s="18" t="s">
        <v>84</v>
      </c>
      <c r="BK572" s="231">
        <f>ROUND(I572*H572,2)</f>
        <v>0</v>
      </c>
      <c r="BL572" s="18" t="s">
        <v>473</v>
      </c>
      <c r="BM572" s="230" t="s">
        <v>663</v>
      </c>
    </row>
    <row r="573" s="2" customFormat="1">
      <c r="A573" s="39"/>
      <c r="B573" s="40"/>
      <c r="C573" s="41"/>
      <c r="D573" s="232" t="s">
        <v>146</v>
      </c>
      <c r="E573" s="41"/>
      <c r="F573" s="233" t="s">
        <v>651</v>
      </c>
      <c r="G573" s="41"/>
      <c r="H573" s="41"/>
      <c r="I573" s="234"/>
      <c r="J573" s="41"/>
      <c r="K573" s="41"/>
      <c r="L573" s="45"/>
      <c r="M573" s="235"/>
      <c r="N573" s="236"/>
      <c r="O573" s="92"/>
      <c r="P573" s="92"/>
      <c r="Q573" s="92"/>
      <c r="R573" s="92"/>
      <c r="S573" s="92"/>
      <c r="T573" s="93"/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T573" s="18" t="s">
        <v>146</v>
      </c>
      <c r="AU573" s="18" t="s">
        <v>86</v>
      </c>
    </row>
    <row r="574" s="2" customFormat="1" ht="44.25" customHeight="1">
      <c r="A574" s="39"/>
      <c r="B574" s="40"/>
      <c r="C574" s="219" t="s">
        <v>664</v>
      </c>
      <c r="D574" s="219" t="s">
        <v>139</v>
      </c>
      <c r="E574" s="220" t="s">
        <v>665</v>
      </c>
      <c r="F574" s="221" t="s">
        <v>666</v>
      </c>
      <c r="G574" s="222" t="s">
        <v>581</v>
      </c>
      <c r="H574" s="223">
        <v>7</v>
      </c>
      <c r="I574" s="224"/>
      <c r="J574" s="225">
        <f>ROUND(I574*H574,2)</f>
        <v>0</v>
      </c>
      <c r="K574" s="221" t="s">
        <v>1</v>
      </c>
      <c r="L574" s="45"/>
      <c r="M574" s="226" t="s">
        <v>1</v>
      </c>
      <c r="N574" s="227" t="s">
        <v>41</v>
      </c>
      <c r="O574" s="92"/>
      <c r="P574" s="228">
        <f>O574*H574</f>
        <v>0</v>
      </c>
      <c r="Q574" s="228">
        <v>0</v>
      </c>
      <c r="R574" s="228">
        <f>Q574*H574</f>
        <v>0</v>
      </c>
      <c r="S574" s="228">
        <v>0</v>
      </c>
      <c r="T574" s="229">
        <f>S574*H574</f>
        <v>0</v>
      </c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R574" s="230" t="s">
        <v>473</v>
      </c>
      <c r="AT574" s="230" t="s">
        <v>139</v>
      </c>
      <c r="AU574" s="230" t="s">
        <v>86</v>
      </c>
      <c r="AY574" s="18" t="s">
        <v>136</v>
      </c>
      <c r="BE574" s="231">
        <f>IF(N574="základní",J574,0)</f>
        <v>0</v>
      </c>
      <c r="BF574" s="231">
        <f>IF(N574="snížená",J574,0)</f>
        <v>0</v>
      </c>
      <c r="BG574" s="231">
        <f>IF(N574="zákl. přenesená",J574,0)</f>
        <v>0</v>
      </c>
      <c r="BH574" s="231">
        <f>IF(N574="sníž. přenesená",J574,0)</f>
        <v>0</v>
      </c>
      <c r="BI574" s="231">
        <f>IF(N574="nulová",J574,0)</f>
        <v>0</v>
      </c>
      <c r="BJ574" s="18" t="s">
        <v>84</v>
      </c>
      <c r="BK574" s="231">
        <f>ROUND(I574*H574,2)</f>
        <v>0</v>
      </c>
      <c r="BL574" s="18" t="s">
        <v>473</v>
      </c>
      <c r="BM574" s="230" t="s">
        <v>667</v>
      </c>
    </row>
    <row r="575" s="2" customFormat="1">
      <c r="A575" s="39"/>
      <c r="B575" s="40"/>
      <c r="C575" s="41"/>
      <c r="D575" s="232" t="s">
        <v>146</v>
      </c>
      <c r="E575" s="41"/>
      <c r="F575" s="233" t="s">
        <v>666</v>
      </c>
      <c r="G575" s="41"/>
      <c r="H575" s="41"/>
      <c r="I575" s="234"/>
      <c r="J575" s="41"/>
      <c r="K575" s="41"/>
      <c r="L575" s="45"/>
      <c r="M575" s="235"/>
      <c r="N575" s="236"/>
      <c r="O575" s="92"/>
      <c r="P575" s="92"/>
      <c r="Q575" s="92"/>
      <c r="R575" s="92"/>
      <c r="S575" s="92"/>
      <c r="T575" s="93"/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T575" s="18" t="s">
        <v>146</v>
      </c>
      <c r="AU575" s="18" t="s">
        <v>86</v>
      </c>
    </row>
    <row r="576" s="2" customFormat="1" ht="44.25" customHeight="1">
      <c r="A576" s="39"/>
      <c r="B576" s="40"/>
      <c r="C576" s="219" t="s">
        <v>668</v>
      </c>
      <c r="D576" s="219" t="s">
        <v>139</v>
      </c>
      <c r="E576" s="220" t="s">
        <v>669</v>
      </c>
      <c r="F576" s="221" t="s">
        <v>666</v>
      </c>
      <c r="G576" s="222" t="s">
        <v>581</v>
      </c>
      <c r="H576" s="223">
        <v>1</v>
      </c>
      <c r="I576" s="224"/>
      <c r="J576" s="225">
        <f>ROUND(I576*H576,2)</f>
        <v>0</v>
      </c>
      <c r="K576" s="221" t="s">
        <v>1</v>
      </c>
      <c r="L576" s="45"/>
      <c r="M576" s="226" t="s">
        <v>1</v>
      </c>
      <c r="N576" s="227" t="s">
        <v>41</v>
      </c>
      <c r="O576" s="92"/>
      <c r="P576" s="228">
        <f>O576*H576</f>
        <v>0</v>
      </c>
      <c r="Q576" s="228">
        <v>0</v>
      </c>
      <c r="R576" s="228">
        <f>Q576*H576</f>
        <v>0</v>
      </c>
      <c r="S576" s="228">
        <v>0</v>
      </c>
      <c r="T576" s="229">
        <f>S576*H576</f>
        <v>0</v>
      </c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R576" s="230" t="s">
        <v>473</v>
      </c>
      <c r="AT576" s="230" t="s">
        <v>139</v>
      </c>
      <c r="AU576" s="230" t="s">
        <v>86</v>
      </c>
      <c r="AY576" s="18" t="s">
        <v>136</v>
      </c>
      <c r="BE576" s="231">
        <f>IF(N576="základní",J576,0)</f>
        <v>0</v>
      </c>
      <c r="BF576" s="231">
        <f>IF(N576="snížená",J576,0)</f>
        <v>0</v>
      </c>
      <c r="BG576" s="231">
        <f>IF(N576="zákl. přenesená",J576,0)</f>
        <v>0</v>
      </c>
      <c r="BH576" s="231">
        <f>IF(N576="sníž. přenesená",J576,0)</f>
        <v>0</v>
      </c>
      <c r="BI576" s="231">
        <f>IF(N576="nulová",J576,0)</f>
        <v>0</v>
      </c>
      <c r="BJ576" s="18" t="s">
        <v>84</v>
      </c>
      <c r="BK576" s="231">
        <f>ROUND(I576*H576,2)</f>
        <v>0</v>
      </c>
      <c r="BL576" s="18" t="s">
        <v>473</v>
      </c>
      <c r="BM576" s="230" t="s">
        <v>670</v>
      </c>
    </row>
    <row r="577" s="2" customFormat="1">
      <c r="A577" s="39"/>
      <c r="B577" s="40"/>
      <c r="C577" s="41"/>
      <c r="D577" s="232" t="s">
        <v>146</v>
      </c>
      <c r="E577" s="41"/>
      <c r="F577" s="233" t="s">
        <v>666</v>
      </c>
      <c r="G577" s="41"/>
      <c r="H577" s="41"/>
      <c r="I577" s="234"/>
      <c r="J577" s="41"/>
      <c r="K577" s="41"/>
      <c r="L577" s="45"/>
      <c r="M577" s="235"/>
      <c r="N577" s="236"/>
      <c r="O577" s="92"/>
      <c r="P577" s="92"/>
      <c r="Q577" s="92"/>
      <c r="R577" s="92"/>
      <c r="S577" s="92"/>
      <c r="T577" s="93"/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T577" s="18" t="s">
        <v>146</v>
      </c>
      <c r="AU577" s="18" t="s">
        <v>86</v>
      </c>
    </row>
    <row r="578" s="2" customFormat="1" ht="44.25" customHeight="1">
      <c r="A578" s="39"/>
      <c r="B578" s="40"/>
      <c r="C578" s="219" t="s">
        <v>671</v>
      </c>
      <c r="D578" s="219" t="s">
        <v>139</v>
      </c>
      <c r="E578" s="220" t="s">
        <v>672</v>
      </c>
      <c r="F578" s="221" t="s">
        <v>666</v>
      </c>
      <c r="G578" s="222" t="s">
        <v>581</v>
      </c>
      <c r="H578" s="223">
        <v>1</v>
      </c>
      <c r="I578" s="224"/>
      <c r="J578" s="225">
        <f>ROUND(I578*H578,2)</f>
        <v>0</v>
      </c>
      <c r="K578" s="221" t="s">
        <v>1</v>
      </c>
      <c r="L578" s="45"/>
      <c r="M578" s="226" t="s">
        <v>1</v>
      </c>
      <c r="N578" s="227" t="s">
        <v>41</v>
      </c>
      <c r="O578" s="92"/>
      <c r="P578" s="228">
        <f>O578*H578</f>
        <v>0</v>
      </c>
      <c r="Q578" s="228">
        <v>0</v>
      </c>
      <c r="R578" s="228">
        <f>Q578*H578</f>
        <v>0</v>
      </c>
      <c r="S578" s="228">
        <v>0</v>
      </c>
      <c r="T578" s="229">
        <f>S578*H578</f>
        <v>0</v>
      </c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R578" s="230" t="s">
        <v>473</v>
      </c>
      <c r="AT578" s="230" t="s">
        <v>139</v>
      </c>
      <c r="AU578" s="230" t="s">
        <v>86</v>
      </c>
      <c r="AY578" s="18" t="s">
        <v>136</v>
      </c>
      <c r="BE578" s="231">
        <f>IF(N578="základní",J578,0)</f>
        <v>0</v>
      </c>
      <c r="BF578" s="231">
        <f>IF(N578="snížená",J578,0)</f>
        <v>0</v>
      </c>
      <c r="BG578" s="231">
        <f>IF(N578="zákl. přenesená",J578,0)</f>
        <v>0</v>
      </c>
      <c r="BH578" s="231">
        <f>IF(N578="sníž. přenesená",J578,0)</f>
        <v>0</v>
      </c>
      <c r="BI578" s="231">
        <f>IF(N578="nulová",J578,0)</f>
        <v>0</v>
      </c>
      <c r="BJ578" s="18" t="s">
        <v>84</v>
      </c>
      <c r="BK578" s="231">
        <f>ROUND(I578*H578,2)</f>
        <v>0</v>
      </c>
      <c r="BL578" s="18" t="s">
        <v>473</v>
      </c>
      <c r="BM578" s="230" t="s">
        <v>673</v>
      </c>
    </row>
    <row r="579" s="2" customFormat="1">
      <c r="A579" s="39"/>
      <c r="B579" s="40"/>
      <c r="C579" s="41"/>
      <c r="D579" s="232" t="s">
        <v>146</v>
      </c>
      <c r="E579" s="41"/>
      <c r="F579" s="233" t="s">
        <v>666</v>
      </c>
      <c r="G579" s="41"/>
      <c r="H579" s="41"/>
      <c r="I579" s="234"/>
      <c r="J579" s="41"/>
      <c r="K579" s="41"/>
      <c r="L579" s="45"/>
      <c r="M579" s="235"/>
      <c r="N579" s="236"/>
      <c r="O579" s="92"/>
      <c r="P579" s="92"/>
      <c r="Q579" s="92"/>
      <c r="R579" s="92"/>
      <c r="S579" s="92"/>
      <c r="T579" s="93"/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T579" s="18" t="s">
        <v>146</v>
      </c>
      <c r="AU579" s="18" t="s">
        <v>86</v>
      </c>
    </row>
    <row r="580" s="2" customFormat="1" ht="44.25" customHeight="1">
      <c r="A580" s="39"/>
      <c r="B580" s="40"/>
      <c r="C580" s="219" t="s">
        <v>674</v>
      </c>
      <c r="D580" s="219" t="s">
        <v>139</v>
      </c>
      <c r="E580" s="220" t="s">
        <v>675</v>
      </c>
      <c r="F580" s="221" t="s">
        <v>676</v>
      </c>
      <c r="G580" s="222" t="s">
        <v>581</v>
      </c>
      <c r="H580" s="223">
        <v>1</v>
      </c>
      <c r="I580" s="224"/>
      <c r="J580" s="225">
        <f>ROUND(I580*H580,2)</f>
        <v>0</v>
      </c>
      <c r="K580" s="221" t="s">
        <v>1</v>
      </c>
      <c r="L580" s="45"/>
      <c r="M580" s="226" t="s">
        <v>1</v>
      </c>
      <c r="N580" s="227" t="s">
        <v>41</v>
      </c>
      <c r="O580" s="92"/>
      <c r="P580" s="228">
        <f>O580*H580</f>
        <v>0</v>
      </c>
      <c r="Q580" s="228">
        <v>0</v>
      </c>
      <c r="R580" s="228">
        <f>Q580*H580</f>
        <v>0</v>
      </c>
      <c r="S580" s="228">
        <v>0</v>
      </c>
      <c r="T580" s="229">
        <f>S580*H580</f>
        <v>0</v>
      </c>
      <c r="U580" s="39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R580" s="230" t="s">
        <v>473</v>
      </c>
      <c r="AT580" s="230" t="s">
        <v>139</v>
      </c>
      <c r="AU580" s="230" t="s">
        <v>86</v>
      </c>
      <c r="AY580" s="18" t="s">
        <v>136</v>
      </c>
      <c r="BE580" s="231">
        <f>IF(N580="základní",J580,0)</f>
        <v>0</v>
      </c>
      <c r="BF580" s="231">
        <f>IF(N580="snížená",J580,0)</f>
        <v>0</v>
      </c>
      <c r="BG580" s="231">
        <f>IF(N580="zákl. přenesená",J580,0)</f>
        <v>0</v>
      </c>
      <c r="BH580" s="231">
        <f>IF(N580="sníž. přenesená",J580,0)</f>
        <v>0</v>
      </c>
      <c r="BI580" s="231">
        <f>IF(N580="nulová",J580,0)</f>
        <v>0</v>
      </c>
      <c r="BJ580" s="18" t="s">
        <v>84</v>
      </c>
      <c r="BK580" s="231">
        <f>ROUND(I580*H580,2)</f>
        <v>0</v>
      </c>
      <c r="BL580" s="18" t="s">
        <v>473</v>
      </c>
      <c r="BM580" s="230" t="s">
        <v>677</v>
      </c>
    </row>
    <row r="581" s="2" customFormat="1">
      <c r="A581" s="39"/>
      <c r="B581" s="40"/>
      <c r="C581" s="41"/>
      <c r="D581" s="232" t="s">
        <v>146</v>
      </c>
      <c r="E581" s="41"/>
      <c r="F581" s="233" t="s">
        <v>676</v>
      </c>
      <c r="G581" s="41"/>
      <c r="H581" s="41"/>
      <c r="I581" s="234"/>
      <c r="J581" s="41"/>
      <c r="K581" s="41"/>
      <c r="L581" s="45"/>
      <c r="M581" s="235"/>
      <c r="N581" s="236"/>
      <c r="O581" s="92"/>
      <c r="P581" s="92"/>
      <c r="Q581" s="92"/>
      <c r="R581" s="92"/>
      <c r="S581" s="92"/>
      <c r="T581" s="93"/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T581" s="18" t="s">
        <v>146</v>
      </c>
      <c r="AU581" s="18" t="s">
        <v>86</v>
      </c>
    </row>
    <row r="582" s="2" customFormat="1" ht="37.8" customHeight="1">
      <c r="A582" s="39"/>
      <c r="B582" s="40"/>
      <c r="C582" s="219" t="s">
        <v>678</v>
      </c>
      <c r="D582" s="219" t="s">
        <v>139</v>
      </c>
      <c r="E582" s="220" t="s">
        <v>679</v>
      </c>
      <c r="F582" s="221" t="s">
        <v>680</v>
      </c>
      <c r="G582" s="222" t="s">
        <v>581</v>
      </c>
      <c r="H582" s="223">
        <v>2</v>
      </c>
      <c r="I582" s="224"/>
      <c r="J582" s="225">
        <f>ROUND(I582*H582,2)</f>
        <v>0</v>
      </c>
      <c r="K582" s="221" t="s">
        <v>1</v>
      </c>
      <c r="L582" s="45"/>
      <c r="M582" s="226" t="s">
        <v>1</v>
      </c>
      <c r="N582" s="227" t="s">
        <v>41</v>
      </c>
      <c r="O582" s="92"/>
      <c r="P582" s="228">
        <f>O582*H582</f>
        <v>0</v>
      </c>
      <c r="Q582" s="228">
        <v>0</v>
      </c>
      <c r="R582" s="228">
        <f>Q582*H582</f>
        <v>0</v>
      </c>
      <c r="S582" s="228">
        <v>0</v>
      </c>
      <c r="T582" s="229">
        <f>S582*H582</f>
        <v>0</v>
      </c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R582" s="230" t="s">
        <v>473</v>
      </c>
      <c r="AT582" s="230" t="s">
        <v>139</v>
      </c>
      <c r="AU582" s="230" t="s">
        <v>86</v>
      </c>
      <c r="AY582" s="18" t="s">
        <v>136</v>
      </c>
      <c r="BE582" s="231">
        <f>IF(N582="základní",J582,0)</f>
        <v>0</v>
      </c>
      <c r="BF582" s="231">
        <f>IF(N582="snížená",J582,0)</f>
        <v>0</v>
      </c>
      <c r="BG582" s="231">
        <f>IF(N582="zákl. přenesená",J582,0)</f>
        <v>0</v>
      </c>
      <c r="BH582" s="231">
        <f>IF(N582="sníž. přenesená",J582,0)</f>
        <v>0</v>
      </c>
      <c r="BI582" s="231">
        <f>IF(N582="nulová",J582,0)</f>
        <v>0</v>
      </c>
      <c r="BJ582" s="18" t="s">
        <v>84</v>
      </c>
      <c r="BK582" s="231">
        <f>ROUND(I582*H582,2)</f>
        <v>0</v>
      </c>
      <c r="BL582" s="18" t="s">
        <v>473</v>
      </c>
      <c r="BM582" s="230" t="s">
        <v>681</v>
      </c>
    </row>
    <row r="583" s="2" customFormat="1">
      <c r="A583" s="39"/>
      <c r="B583" s="40"/>
      <c r="C583" s="41"/>
      <c r="D583" s="232" t="s">
        <v>146</v>
      </c>
      <c r="E583" s="41"/>
      <c r="F583" s="233" t="s">
        <v>680</v>
      </c>
      <c r="G583" s="41"/>
      <c r="H583" s="41"/>
      <c r="I583" s="234"/>
      <c r="J583" s="41"/>
      <c r="K583" s="41"/>
      <c r="L583" s="45"/>
      <c r="M583" s="235"/>
      <c r="N583" s="236"/>
      <c r="O583" s="92"/>
      <c r="P583" s="92"/>
      <c r="Q583" s="92"/>
      <c r="R583" s="92"/>
      <c r="S583" s="92"/>
      <c r="T583" s="93"/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T583" s="18" t="s">
        <v>146</v>
      </c>
      <c r="AU583" s="18" t="s">
        <v>86</v>
      </c>
    </row>
    <row r="584" s="2" customFormat="1" ht="37.8" customHeight="1">
      <c r="A584" s="39"/>
      <c r="B584" s="40"/>
      <c r="C584" s="219" t="s">
        <v>682</v>
      </c>
      <c r="D584" s="219" t="s">
        <v>139</v>
      </c>
      <c r="E584" s="220" t="s">
        <v>683</v>
      </c>
      <c r="F584" s="221" t="s">
        <v>684</v>
      </c>
      <c r="G584" s="222" t="s">
        <v>581</v>
      </c>
      <c r="H584" s="223">
        <v>1</v>
      </c>
      <c r="I584" s="224"/>
      <c r="J584" s="225">
        <f>ROUND(I584*H584,2)</f>
        <v>0</v>
      </c>
      <c r="K584" s="221" t="s">
        <v>1</v>
      </c>
      <c r="L584" s="45"/>
      <c r="M584" s="226" t="s">
        <v>1</v>
      </c>
      <c r="N584" s="227" t="s">
        <v>41</v>
      </c>
      <c r="O584" s="92"/>
      <c r="P584" s="228">
        <f>O584*H584</f>
        <v>0</v>
      </c>
      <c r="Q584" s="228">
        <v>0</v>
      </c>
      <c r="R584" s="228">
        <f>Q584*H584</f>
        <v>0</v>
      </c>
      <c r="S584" s="228">
        <v>0</v>
      </c>
      <c r="T584" s="229">
        <f>S584*H584</f>
        <v>0</v>
      </c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R584" s="230" t="s">
        <v>473</v>
      </c>
      <c r="AT584" s="230" t="s">
        <v>139</v>
      </c>
      <c r="AU584" s="230" t="s">
        <v>86</v>
      </c>
      <c r="AY584" s="18" t="s">
        <v>136</v>
      </c>
      <c r="BE584" s="231">
        <f>IF(N584="základní",J584,0)</f>
        <v>0</v>
      </c>
      <c r="BF584" s="231">
        <f>IF(N584="snížená",J584,0)</f>
        <v>0</v>
      </c>
      <c r="BG584" s="231">
        <f>IF(N584="zákl. přenesená",J584,0)</f>
        <v>0</v>
      </c>
      <c r="BH584" s="231">
        <f>IF(N584="sníž. přenesená",J584,0)</f>
        <v>0</v>
      </c>
      <c r="BI584" s="231">
        <f>IF(N584="nulová",J584,0)</f>
        <v>0</v>
      </c>
      <c r="BJ584" s="18" t="s">
        <v>84</v>
      </c>
      <c r="BK584" s="231">
        <f>ROUND(I584*H584,2)</f>
        <v>0</v>
      </c>
      <c r="BL584" s="18" t="s">
        <v>473</v>
      </c>
      <c r="BM584" s="230" t="s">
        <v>685</v>
      </c>
    </row>
    <row r="585" s="2" customFormat="1">
      <c r="A585" s="39"/>
      <c r="B585" s="40"/>
      <c r="C585" s="41"/>
      <c r="D585" s="232" t="s">
        <v>146</v>
      </c>
      <c r="E585" s="41"/>
      <c r="F585" s="233" t="s">
        <v>684</v>
      </c>
      <c r="G585" s="41"/>
      <c r="H585" s="41"/>
      <c r="I585" s="234"/>
      <c r="J585" s="41"/>
      <c r="K585" s="41"/>
      <c r="L585" s="45"/>
      <c r="M585" s="235"/>
      <c r="N585" s="236"/>
      <c r="O585" s="92"/>
      <c r="P585" s="92"/>
      <c r="Q585" s="92"/>
      <c r="R585" s="92"/>
      <c r="S585" s="92"/>
      <c r="T585" s="93"/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T585" s="18" t="s">
        <v>146</v>
      </c>
      <c r="AU585" s="18" t="s">
        <v>86</v>
      </c>
    </row>
    <row r="586" s="2" customFormat="1" ht="37.8" customHeight="1">
      <c r="A586" s="39"/>
      <c r="B586" s="40"/>
      <c r="C586" s="219" t="s">
        <v>686</v>
      </c>
      <c r="D586" s="219" t="s">
        <v>139</v>
      </c>
      <c r="E586" s="220" t="s">
        <v>687</v>
      </c>
      <c r="F586" s="221" t="s">
        <v>684</v>
      </c>
      <c r="G586" s="222" t="s">
        <v>581</v>
      </c>
      <c r="H586" s="223">
        <v>1</v>
      </c>
      <c r="I586" s="224"/>
      <c r="J586" s="225">
        <f>ROUND(I586*H586,2)</f>
        <v>0</v>
      </c>
      <c r="K586" s="221" t="s">
        <v>1</v>
      </c>
      <c r="L586" s="45"/>
      <c r="M586" s="226" t="s">
        <v>1</v>
      </c>
      <c r="N586" s="227" t="s">
        <v>41</v>
      </c>
      <c r="O586" s="92"/>
      <c r="P586" s="228">
        <f>O586*H586</f>
        <v>0</v>
      </c>
      <c r="Q586" s="228">
        <v>0</v>
      </c>
      <c r="R586" s="228">
        <f>Q586*H586</f>
        <v>0</v>
      </c>
      <c r="S586" s="228">
        <v>0</v>
      </c>
      <c r="T586" s="229">
        <f>S586*H586</f>
        <v>0</v>
      </c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R586" s="230" t="s">
        <v>473</v>
      </c>
      <c r="AT586" s="230" t="s">
        <v>139</v>
      </c>
      <c r="AU586" s="230" t="s">
        <v>86</v>
      </c>
      <c r="AY586" s="18" t="s">
        <v>136</v>
      </c>
      <c r="BE586" s="231">
        <f>IF(N586="základní",J586,0)</f>
        <v>0</v>
      </c>
      <c r="BF586" s="231">
        <f>IF(N586="snížená",J586,0)</f>
        <v>0</v>
      </c>
      <c r="BG586" s="231">
        <f>IF(N586="zákl. přenesená",J586,0)</f>
        <v>0</v>
      </c>
      <c r="BH586" s="231">
        <f>IF(N586="sníž. přenesená",J586,0)</f>
        <v>0</v>
      </c>
      <c r="BI586" s="231">
        <f>IF(N586="nulová",J586,0)</f>
        <v>0</v>
      </c>
      <c r="BJ586" s="18" t="s">
        <v>84</v>
      </c>
      <c r="BK586" s="231">
        <f>ROUND(I586*H586,2)</f>
        <v>0</v>
      </c>
      <c r="BL586" s="18" t="s">
        <v>473</v>
      </c>
      <c r="BM586" s="230" t="s">
        <v>688</v>
      </c>
    </row>
    <row r="587" s="2" customFormat="1">
      <c r="A587" s="39"/>
      <c r="B587" s="40"/>
      <c r="C587" s="41"/>
      <c r="D587" s="232" t="s">
        <v>146</v>
      </c>
      <c r="E587" s="41"/>
      <c r="F587" s="233" t="s">
        <v>684</v>
      </c>
      <c r="G587" s="41"/>
      <c r="H587" s="41"/>
      <c r="I587" s="234"/>
      <c r="J587" s="41"/>
      <c r="K587" s="41"/>
      <c r="L587" s="45"/>
      <c r="M587" s="235"/>
      <c r="N587" s="236"/>
      <c r="O587" s="92"/>
      <c r="P587" s="92"/>
      <c r="Q587" s="92"/>
      <c r="R587" s="92"/>
      <c r="S587" s="92"/>
      <c r="T587" s="93"/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T587" s="18" t="s">
        <v>146</v>
      </c>
      <c r="AU587" s="18" t="s">
        <v>86</v>
      </c>
    </row>
    <row r="588" s="2" customFormat="1" ht="37.8" customHeight="1">
      <c r="A588" s="39"/>
      <c r="B588" s="40"/>
      <c r="C588" s="219" t="s">
        <v>689</v>
      </c>
      <c r="D588" s="219" t="s">
        <v>139</v>
      </c>
      <c r="E588" s="220" t="s">
        <v>690</v>
      </c>
      <c r="F588" s="221" t="s">
        <v>691</v>
      </c>
      <c r="G588" s="222" t="s">
        <v>581</v>
      </c>
      <c r="H588" s="223">
        <v>4</v>
      </c>
      <c r="I588" s="224"/>
      <c r="J588" s="225">
        <f>ROUND(I588*H588,2)</f>
        <v>0</v>
      </c>
      <c r="K588" s="221" t="s">
        <v>1</v>
      </c>
      <c r="L588" s="45"/>
      <c r="M588" s="226" t="s">
        <v>1</v>
      </c>
      <c r="N588" s="227" t="s">
        <v>41</v>
      </c>
      <c r="O588" s="92"/>
      <c r="P588" s="228">
        <f>O588*H588</f>
        <v>0</v>
      </c>
      <c r="Q588" s="228">
        <v>0</v>
      </c>
      <c r="R588" s="228">
        <f>Q588*H588</f>
        <v>0</v>
      </c>
      <c r="S588" s="228">
        <v>0</v>
      </c>
      <c r="T588" s="229">
        <f>S588*H588</f>
        <v>0</v>
      </c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R588" s="230" t="s">
        <v>473</v>
      </c>
      <c r="AT588" s="230" t="s">
        <v>139</v>
      </c>
      <c r="AU588" s="230" t="s">
        <v>86</v>
      </c>
      <c r="AY588" s="18" t="s">
        <v>136</v>
      </c>
      <c r="BE588" s="231">
        <f>IF(N588="základní",J588,0)</f>
        <v>0</v>
      </c>
      <c r="BF588" s="231">
        <f>IF(N588="snížená",J588,0)</f>
        <v>0</v>
      </c>
      <c r="BG588" s="231">
        <f>IF(N588="zákl. přenesená",J588,0)</f>
        <v>0</v>
      </c>
      <c r="BH588" s="231">
        <f>IF(N588="sníž. přenesená",J588,0)</f>
        <v>0</v>
      </c>
      <c r="BI588" s="231">
        <f>IF(N588="nulová",J588,0)</f>
        <v>0</v>
      </c>
      <c r="BJ588" s="18" t="s">
        <v>84</v>
      </c>
      <c r="BK588" s="231">
        <f>ROUND(I588*H588,2)</f>
        <v>0</v>
      </c>
      <c r="BL588" s="18" t="s">
        <v>473</v>
      </c>
      <c r="BM588" s="230" t="s">
        <v>692</v>
      </c>
    </row>
    <row r="589" s="2" customFormat="1">
      <c r="A589" s="39"/>
      <c r="B589" s="40"/>
      <c r="C589" s="41"/>
      <c r="D589" s="232" t="s">
        <v>146</v>
      </c>
      <c r="E589" s="41"/>
      <c r="F589" s="233" t="s">
        <v>691</v>
      </c>
      <c r="G589" s="41"/>
      <c r="H589" s="41"/>
      <c r="I589" s="234"/>
      <c r="J589" s="41"/>
      <c r="K589" s="41"/>
      <c r="L589" s="45"/>
      <c r="M589" s="235"/>
      <c r="N589" s="236"/>
      <c r="O589" s="92"/>
      <c r="P589" s="92"/>
      <c r="Q589" s="92"/>
      <c r="R589" s="92"/>
      <c r="S589" s="92"/>
      <c r="T589" s="93"/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T589" s="18" t="s">
        <v>146</v>
      </c>
      <c r="AU589" s="18" t="s">
        <v>86</v>
      </c>
    </row>
    <row r="590" s="2" customFormat="1" ht="37.8" customHeight="1">
      <c r="A590" s="39"/>
      <c r="B590" s="40"/>
      <c r="C590" s="219" t="s">
        <v>693</v>
      </c>
      <c r="D590" s="219" t="s">
        <v>139</v>
      </c>
      <c r="E590" s="220" t="s">
        <v>694</v>
      </c>
      <c r="F590" s="221" t="s">
        <v>680</v>
      </c>
      <c r="G590" s="222" t="s">
        <v>581</v>
      </c>
      <c r="H590" s="223">
        <v>1</v>
      </c>
      <c r="I590" s="224"/>
      <c r="J590" s="225">
        <f>ROUND(I590*H590,2)</f>
        <v>0</v>
      </c>
      <c r="K590" s="221" t="s">
        <v>1</v>
      </c>
      <c r="L590" s="45"/>
      <c r="M590" s="226" t="s">
        <v>1</v>
      </c>
      <c r="N590" s="227" t="s">
        <v>41</v>
      </c>
      <c r="O590" s="92"/>
      <c r="P590" s="228">
        <f>O590*H590</f>
        <v>0</v>
      </c>
      <c r="Q590" s="228">
        <v>0</v>
      </c>
      <c r="R590" s="228">
        <f>Q590*H590</f>
        <v>0</v>
      </c>
      <c r="S590" s="228">
        <v>0</v>
      </c>
      <c r="T590" s="229">
        <f>S590*H590</f>
        <v>0</v>
      </c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R590" s="230" t="s">
        <v>473</v>
      </c>
      <c r="AT590" s="230" t="s">
        <v>139</v>
      </c>
      <c r="AU590" s="230" t="s">
        <v>86</v>
      </c>
      <c r="AY590" s="18" t="s">
        <v>136</v>
      </c>
      <c r="BE590" s="231">
        <f>IF(N590="základní",J590,0)</f>
        <v>0</v>
      </c>
      <c r="BF590" s="231">
        <f>IF(N590="snížená",J590,0)</f>
        <v>0</v>
      </c>
      <c r="BG590" s="231">
        <f>IF(N590="zákl. přenesená",J590,0)</f>
        <v>0</v>
      </c>
      <c r="BH590" s="231">
        <f>IF(N590="sníž. přenesená",J590,0)</f>
        <v>0</v>
      </c>
      <c r="BI590" s="231">
        <f>IF(N590="nulová",J590,0)</f>
        <v>0</v>
      </c>
      <c r="BJ590" s="18" t="s">
        <v>84</v>
      </c>
      <c r="BK590" s="231">
        <f>ROUND(I590*H590,2)</f>
        <v>0</v>
      </c>
      <c r="BL590" s="18" t="s">
        <v>473</v>
      </c>
      <c r="BM590" s="230" t="s">
        <v>695</v>
      </c>
    </row>
    <row r="591" s="2" customFormat="1">
      <c r="A591" s="39"/>
      <c r="B591" s="40"/>
      <c r="C591" s="41"/>
      <c r="D591" s="232" t="s">
        <v>146</v>
      </c>
      <c r="E591" s="41"/>
      <c r="F591" s="233" t="s">
        <v>680</v>
      </c>
      <c r="G591" s="41"/>
      <c r="H591" s="41"/>
      <c r="I591" s="234"/>
      <c r="J591" s="41"/>
      <c r="K591" s="41"/>
      <c r="L591" s="45"/>
      <c r="M591" s="235"/>
      <c r="N591" s="236"/>
      <c r="O591" s="92"/>
      <c r="P591" s="92"/>
      <c r="Q591" s="92"/>
      <c r="R591" s="92"/>
      <c r="S591" s="92"/>
      <c r="T591" s="93"/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T591" s="18" t="s">
        <v>146</v>
      </c>
      <c r="AU591" s="18" t="s">
        <v>86</v>
      </c>
    </row>
    <row r="592" s="2" customFormat="1" ht="37.8" customHeight="1">
      <c r="A592" s="39"/>
      <c r="B592" s="40"/>
      <c r="C592" s="219" t="s">
        <v>696</v>
      </c>
      <c r="D592" s="219" t="s">
        <v>139</v>
      </c>
      <c r="E592" s="220" t="s">
        <v>697</v>
      </c>
      <c r="F592" s="221" t="s">
        <v>698</v>
      </c>
      <c r="G592" s="222" t="s">
        <v>581</v>
      </c>
      <c r="H592" s="223">
        <v>1</v>
      </c>
      <c r="I592" s="224"/>
      <c r="J592" s="225">
        <f>ROUND(I592*H592,2)</f>
        <v>0</v>
      </c>
      <c r="K592" s="221" t="s">
        <v>1</v>
      </c>
      <c r="L592" s="45"/>
      <c r="M592" s="226" t="s">
        <v>1</v>
      </c>
      <c r="N592" s="227" t="s">
        <v>41</v>
      </c>
      <c r="O592" s="92"/>
      <c r="P592" s="228">
        <f>O592*H592</f>
        <v>0</v>
      </c>
      <c r="Q592" s="228">
        <v>0</v>
      </c>
      <c r="R592" s="228">
        <f>Q592*H592</f>
        <v>0</v>
      </c>
      <c r="S592" s="228">
        <v>0</v>
      </c>
      <c r="T592" s="229">
        <f>S592*H592</f>
        <v>0</v>
      </c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R592" s="230" t="s">
        <v>473</v>
      </c>
      <c r="AT592" s="230" t="s">
        <v>139</v>
      </c>
      <c r="AU592" s="230" t="s">
        <v>86</v>
      </c>
      <c r="AY592" s="18" t="s">
        <v>136</v>
      </c>
      <c r="BE592" s="231">
        <f>IF(N592="základní",J592,0)</f>
        <v>0</v>
      </c>
      <c r="BF592" s="231">
        <f>IF(N592="snížená",J592,0)</f>
        <v>0</v>
      </c>
      <c r="BG592" s="231">
        <f>IF(N592="zákl. přenesená",J592,0)</f>
        <v>0</v>
      </c>
      <c r="BH592" s="231">
        <f>IF(N592="sníž. přenesená",J592,0)</f>
        <v>0</v>
      </c>
      <c r="BI592" s="231">
        <f>IF(N592="nulová",J592,0)</f>
        <v>0</v>
      </c>
      <c r="BJ592" s="18" t="s">
        <v>84</v>
      </c>
      <c r="BK592" s="231">
        <f>ROUND(I592*H592,2)</f>
        <v>0</v>
      </c>
      <c r="BL592" s="18" t="s">
        <v>473</v>
      </c>
      <c r="BM592" s="230" t="s">
        <v>699</v>
      </c>
    </row>
    <row r="593" s="2" customFormat="1">
      <c r="A593" s="39"/>
      <c r="B593" s="40"/>
      <c r="C593" s="41"/>
      <c r="D593" s="232" t="s">
        <v>146</v>
      </c>
      <c r="E593" s="41"/>
      <c r="F593" s="233" t="s">
        <v>698</v>
      </c>
      <c r="G593" s="41"/>
      <c r="H593" s="41"/>
      <c r="I593" s="234"/>
      <c r="J593" s="41"/>
      <c r="K593" s="41"/>
      <c r="L593" s="45"/>
      <c r="M593" s="235"/>
      <c r="N593" s="236"/>
      <c r="O593" s="92"/>
      <c r="P593" s="92"/>
      <c r="Q593" s="92"/>
      <c r="R593" s="92"/>
      <c r="S593" s="92"/>
      <c r="T593" s="93"/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T593" s="18" t="s">
        <v>146</v>
      </c>
      <c r="AU593" s="18" t="s">
        <v>86</v>
      </c>
    </row>
    <row r="594" s="2" customFormat="1" ht="49.05" customHeight="1">
      <c r="A594" s="39"/>
      <c r="B594" s="40"/>
      <c r="C594" s="219" t="s">
        <v>700</v>
      </c>
      <c r="D594" s="219" t="s">
        <v>139</v>
      </c>
      <c r="E594" s="220" t="s">
        <v>701</v>
      </c>
      <c r="F594" s="221" t="s">
        <v>702</v>
      </c>
      <c r="G594" s="222" t="s">
        <v>581</v>
      </c>
      <c r="H594" s="223">
        <v>1</v>
      </c>
      <c r="I594" s="224"/>
      <c r="J594" s="225">
        <f>ROUND(I594*H594,2)</f>
        <v>0</v>
      </c>
      <c r="K594" s="221" t="s">
        <v>1</v>
      </c>
      <c r="L594" s="45"/>
      <c r="M594" s="226" t="s">
        <v>1</v>
      </c>
      <c r="N594" s="227" t="s">
        <v>41</v>
      </c>
      <c r="O594" s="92"/>
      <c r="P594" s="228">
        <f>O594*H594</f>
        <v>0</v>
      </c>
      <c r="Q594" s="228">
        <v>0</v>
      </c>
      <c r="R594" s="228">
        <f>Q594*H594</f>
        <v>0</v>
      </c>
      <c r="S594" s="228">
        <v>0</v>
      </c>
      <c r="T594" s="229">
        <f>S594*H594</f>
        <v>0</v>
      </c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R594" s="230" t="s">
        <v>473</v>
      </c>
      <c r="AT594" s="230" t="s">
        <v>139</v>
      </c>
      <c r="AU594" s="230" t="s">
        <v>86</v>
      </c>
      <c r="AY594" s="18" t="s">
        <v>136</v>
      </c>
      <c r="BE594" s="231">
        <f>IF(N594="základní",J594,0)</f>
        <v>0</v>
      </c>
      <c r="BF594" s="231">
        <f>IF(N594="snížená",J594,0)</f>
        <v>0</v>
      </c>
      <c r="BG594" s="231">
        <f>IF(N594="zákl. přenesená",J594,0)</f>
        <v>0</v>
      </c>
      <c r="BH594" s="231">
        <f>IF(N594="sníž. přenesená",J594,0)</f>
        <v>0</v>
      </c>
      <c r="BI594" s="231">
        <f>IF(N594="nulová",J594,0)</f>
        <v>0</v>
      </c>
      <c r="BJ594" s="18" t="s">
        <v>84</v>
      </c>
      <c r="BK594" s="231">
        <f>ROUND(I594*H594,2)</f>
        <v>0</v>
      </c>
      <c r="BL594" s="18" t="s">
        <v>473</v>
      </c>
      <c r="BM594" s="230" t="s">
        <v>703</v>
      </c>
    </row>
    <row r="595" s="2" customFormat="1">
      <c r="A595" s="39"/>
      <c r="B595" s="40"/>
      <c r="C595" s="41"/>
      <c r="D595" s="232" t="s">
        <v>146</v>
      </c>
      <c r="E595" s="41"/>
      <c r="F595" s="233" t="s">
        <v>702</v>
      </c>
      <c r="G595" s="41"/>
      <c r="H595" s="41"/>
      <c r="I595" s="234"/>
      <c r="J595" s="41"/>
      <c r="K595" s="41"/>
      <c r="L595" s="45"/>
      <c r="M595" s="235"/>
      <c r="N595" s="236"/>
      <c r="O595" s="92"/>
      <c r="P595" s="92"/>
      <c r="Q595" s="92"/>
      <c r="R595" s="92"/>
      <c r="S595" s="92"/>
      <c r="T595" s="93"/>
      <c r="U595" s="39"/>
      <c r="V595" s="39"/>
      <c r="W595" s="39"/>
      <c r="X595" s="39"/>
      <c r="Y595" s="39"/>
      <c r="Z595" s="39"/>
      <c r="AA595" s="39"/>
      <c r="AB595" s="39"/>
      <c r="AC595" s="39"/>
      <c r="AD595" s="39"/>
      <c r="AE595" s="39"/>
      <c r="AT595" s="18" t="s">
        <v>146</v>
      </c>
      <c r="AU595" s="18" t="s">
        <v>86</v>
      </c>
    </row>
    <row r="596" s="2" customFormat="1" ht="37.8" customHeight="1">
      <c r="A596" s="39"/>
      <c r="B596" s="40"/>
      <c r="C596" s="219" t="s">
        <v>704</v>
      </c>
      <c r="D596" s="219" t="s">
        <v>139</v>
      </c>
      <c r="E596" s="220" t="s">
        <v>705</v>
      </c>
      <c r="F596" s="221" t="s">
        <v>706</v>
      </c>
      <c r="G596" s="222" t="s">
        <v>581</v>
      </c>
      <c r="H596" s="223">
        <v>1</v>
      </c>
      <c r="I596" s="224"/>
      <c r="J596" s="225">
        <f>ROUND(I596*H596,2)</f>
        <v>0</v>
      </c>
      <c r="K596" s="221" t="s">
        <v>1</v>
      </c>
      <c r="L596" s="45"/>
      <c r="M596" s="226" t="s">
        <v>1</v>
      </c>
      <c r="N596" s="227" t="s">
        <v>41</v>
      </c>
      <c r="O596" s="92"/>
      <c r="P596" s="228">
        <f>O596*H596</f>
        <v>0</v>
      </c>
      <c r="Q596" s="228">
        <v>0</v>
      </c>
      <c r="R596" s="228">
        <f>Q596*H596</f>
        <v>0</v>
      </c>
      <c r="S596" s="228">
        <v>0</v>
      </c>
      <c r="T596" s="229">
        <f>S596*H596</f>
        <v>0</v>
      </c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R596" s="230" t="s">
        <v>473</v>
      </c>
      <c r="AT596" s="230" t="s">
        <v>139</v>
      </c>
      <c r="AU596" s="230" t="s">
        <v>86</v>
      </c>
      <c r="AY596" s="18" t="s">
        <v>136</v>
      </c>
      <c r="BE596" s="231">
        <f>IF(N596="základní",J596,0)</f>
        <v>0</v>
      </c>
      <c r="BF596" s="231">
        <f>IF(N596="snížená",J596,0)</f>
        <v>0</v>
      </c>
      <c r="BG596" s="231">
        <f>IF(N596="zákl. přenesená",J596,0)</f>
        <v>0</v>
      </c>
      <c r="BH596" s="231">
        <f>IF(N596="sníž. přenesená",J596,0)</f>
        <v>0</v>
      </c>
      <c r="BI596" s="231">
        <f>IF(N596="nulová",J596,0)</f>
        <v>0</v>
      </c>
      <c r="BJ596" s="18" t="s">
        <v>84</v>
      </c>
      <c r="BK596" s="231">
        <f>ROUND(I596*H596,2)</f>
        <v>0</v>
      </c>
      <c r="BL596" s="18" t="s">
        <v>473</v>
      </c>
      <c r="BM596" s="230" t="s">
        <v>707</v>
      </c>
    </row>
    <row r="597" s="2" customFormat="1">
      <c r="A597" s="39"/>
      <c r="B597" s="40"/>
      <c r="C597" s="41"/>
      <c r="D597" s="232" t="s">
        <v>146</v>
      </c>
      <c r="E597" s="41"/>
      <c r="F597" s="233" t="s">
        <v>706</v>
      </c>
      <c r="G597" s="41"/>
      <c r="H597" s="41"/>
      <c r="I597" s="234"/>
      <c r="J597" s="41"/>
      <c r="K597" s="41"/>
      <c r="L597" s="45"/>
      <c r="M597" s="235"/>
      <c r="N597" s="236"/>
      <c r="O597" s="92"/>
      <c r="P597" s="92"/>
      <c r="Q597" s="92"/>
      <c r="R597" s="92"/>
      <c r="S597" s="92"/>
      <c r="T597" s="93"/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T597" s="18" t="s">
        <v>146</v>
      </c>
      <c r="AU597" s="18" t="s">
        <v>86</v>
      </c>
    </row>
    <row r="598" s="2" customFormat="1" ht="37.8" customHeight="1">
      <c r="A598" s="39"/>
      <c r="B598" s="40"/>
      <c r="C598" s="219" t="s">
        <v>708</v>
      </c>
      <c r="D598" s="219" t="s">
        <v>139</v>
      </c>
      <c r="E598" s="220" t="s">
        <v>709</v>
      </c>
      <c r="F598" s="221" t="s">
        <v>710</v>
      </c>
      <c r="G598" s="222" t="s">
        <v>581</v>
      </c>
      <c r="H598" s="223">
        <v>3</v>
      </c>
      <c r="I598" s="224"/>
      <c r="J598" s="225">
        <f>ROUND(I598*H598,2)</f>
        <v>0</v>
      </c>
      <c r="K598" s="221" t="s">
        <v>1</v>
      </c>
      <c r="L598" s="45"/>
      <c r="M598" s="226" t="s">
        <v>1</v>
      </c>
      <c r="N598" s="227" t="s">
        <v>41</v>
      </c>
      <c r="O598" s="92"/>
      <c r="P598" s="228">
        <f>O598*H598</f>
        <v>0</v>
      </c>
      <c r="Q598" s="228">
        <v>0</v>
      </c>
      <c r="R598" s="228">
        <f>Q598*H598</f>
        <v>0</v>
      </c>
      <c r="S598" s="228">
        <v>0</v>
      </c>
      <c r="T598" s="229">
        <f>S598*H598</f>
        <v>0</v>
      </c>
      <c r="U598" s="39"/>
      <c r="V598" s="39"/>
      <c r="W598" s="39"/>
      <c r="X598" s="39"/>
      <c r="Y598" s="39"/>
      <c r="Z598" s="39"/>
      <c r="AA598" s="39"/>
      <c r="AB598" s="39"/>
      <c r="AC598" s="39"/>
      <c r="AD598" s="39"/>
      <c r="AE598" s="39"/>
      <c r="AR598" s="230" t="s">
        <v>473</v>
      </c>
      <c r="AT598" s="230" t="s">
        <v>139</v>
      </c>
      <c r="AU598" s="230" t="s">
        <v>86</v>
      </c>
      <c r="AY598" s="18" t="s">
        <v>136</v>
      </c>
      <c r="BE598" s="231">
        <f>IF(N598="základní",J598,0)</f>
        <v>0</v>
      </c>
      <c r="BF598" s="231">
        <f>IF(N598="snížená",J598,0)</f>
        <v>0</v>
      </c>
      <c r="BG598" s="231">
        <f>IF(N598="zákl. přenesená",J598,0)</f>
        <v>0</v>
      </c>
      <c r="BH598" s="231">
        <f>IF(N598="sníž. přenesená",J598,0)</f>
        <v>0</v>
      </c>
      <c r="BI598" s="231">
        <f>IF(N598="nulová",J598,0)</f>
        <v>0</v>
      </c>
      <c r="BJ598" s="18" t="s">
        <v>84</v>
      </c>
      <c r="BK598" s="231">
        <f>ROUND(I598*H598,2)</f>
        <v>0</v>
      </c>
      <c r="BL598" s="18" t="s">
        <v>473</v>
      </c>
      <c r="BM598" s="230" t="s">
        <v>711</v>
      </c>
    </row>
    <row r="599" s="2" customFormat="1">
      <c r="A599" s="39"/>
      <c r="B599" s="40"/>
      <c r="C599" s="41"/>
      <c r="D599" s="232" t="s">
        <v>146</v>
      </c>
      <c r="E599" s="41"/>
      <c r="F599" s="233" t="s">
        <v>710</v>
      </c>
      <c r="G599" s="41"/>
      <c r="H599" s="41"/>
      <c r="I599" s="234"/>
      <c r="J599" s="41"/>
      <c r="K599" s="41"/>
      <c r="L599" s="45"/>
      <c r="M599" s="235"/>
      <c r="N599" s="236"/>
      <c r="O599" s="92"/>
      <c r="P599" s="92"/>
      <c r="Q599" s="92"/>
      <c r="R599" s="92"/>
      <c r="S599" s="92"/>
      <c r="T599" s="93"/>
      <c r="U599" s="39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T599" s="18" t="s">
        <v>146</v>
      </c>
      <c r="AU599" s="18" t="s">
        <v>86</v>
      </c>
    </row>
    <row r="600" s="2" customFormat="1" ht="37.8" customHeight="1">
      <c r="A600" s="39"/>
      <c r="B600" s="40"/>
      <c r="C600" s="219" t="s">
        <v>712</v>
      </c>
      <c r="D600" s="219" t="s">
        <v>139</v>
      </c>
      <c r="E600" s="220" t="s">
        <v>713</v>
      </c>
      <c r="F600" s="221" t="s">
        <v>714</v>
      </c>
      <c r="G600" s="222" t="s">
        <v>581</v>
      </c>
      <c r="H600" s="223">
        <v>1</v>
      </c>
      <c r="I600" s="224"/>
      <c r="J600" s="225">
        <f>ROUND(I600*H600,2)</f>
        <v>0</v>
      </c>
      <c r="K600" s="221" t="s">
        <v>1</v>
      </c>
      <c r="L600" s="45"/>
      <c r="M600" s="226" t="s">
        <v>1</v>
      </c>
      <c r="N600" s="227" t="s">
        <v>41</v>
      </c>
      <c r="O600" s="92"/>
      <c r="P600" s="228">
        <f>O600*H600</f>
        <v>0</v>
      </c>
      <c r="Q600" s="228">
        <v>0</v>
      </c>
      <c r="R600" s="228">
        <f>Q600*H600</f>
        <v>0</v>
      </c>
      <c r="S600" s="228">
        <v>0</v>
      </c>
      <c r="T600" s="229">
        <f>S600*H600</f>
        <v>0</v>
      </c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R600" s="230" t="s">
        <v>473</v>
      </c>
      <c r="AT600" s="230" t="s">
        <v>139</v>
      </c>
      <c r="AU600" s="230" t="s">
        <v>86</v>
      </c>
      <c r="AY600" s="18" t="s">
        <v>136</v>
      </c>
      <c r="BE600" s="231">
        <f>IF(N600="základní",J600,0)</f>
        <v>0</v>
      </c>
      <c r="BF600" s="231">
        <f>IF(N600="snížená",J600,0)</f>
        <v>0</v>
      </c>
      <c r="BG600" s="231">
        <f>IF(N600="zákl. přenesená",J600,0)</f>
        <v>0</v>
      </c>
      <c r="BH600" s="231">
        <f>IF(N600="sníž. přenesená",J600,0)</f>
        <v>0</v>
      </c>
      <c r="BI600" s="231">
        <f>IF(N600="nulová",J600,0)</f>
        <v>0</v>
      </c>
      <c r="BJ600" s="18" t="s">
        <v>84</v>
      </c>
      <c r="BK600" s="231">
        <f>ROUND(I600*H600,2)</f>
        <v>0</v>
      </c>
      <c r="BL600" s="18" t="s">
        <v>473</v>
      </c>
      <c r="BM600" s="230" t="s">
        <v>715</v>
      </c>
    </row>
    <row r="601" s="2" customFormat="1">
      <c r="A601" s="39"/>
      <c r="B601" s="40"/>
      <c r="C601" s="41"/>
      <c r="D601" s="232" t="s">
        <v>146</v>
      </c>
      <c r="E601" s="41"/>
      <c r="F601" s="233" t="s">
        <v>714</v>
      </c>
      <c r="G601" s="41"/>
      <c r="H601" s="41"/>
      <c r="I601" s="234"/>
      <c r="J601" s="41"/>
      <c r="K601" s="41"/>
      <c r="L601" s="45"/>
      <c r="M601" s="235"/>
      <c r="N601" s="236"/>
      <c r="O601" s="92"/>
      <c r="P601" s="92"/>
      <c r="Q601" s="92"/>
      <c r="R601" s="92"/>
      <c r="S601" s="92"/>
      <c r="T601" s="93"/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T601" s="18" t="s">
        <v>146</v>
      </c>
      <c r="AU601" s="18" t="s">
        <v>86</v>
      </c>
    </row>
    <row r="602" s="2" customFormat="1" ht="24.15" customHeight="1">
      <c r="A602" s="39"/>
      <c r="B602" s="40"/>
      <c r="C602" s="219" t="s">
        <v>716</v>
      </c>
      <c r="D602" s="219" t="s">
        <v>139</v>
      </c>
      <c r="E602" s="220" t="s">
        <v>717</v>
      </c>
      <c r="F602" s="221" t="s">
        <v>718</v>
      </c>
      <c r="G602" s="222" t="s">
        <v>509</v>
      </c>
      <c r="H602" s="292"/>
      <c r="I602" s="224"/>
      <c r="J602" s="225">
        <f>ROUND(I602*H602,2)</f>
        <v>0</v>
      </c>
      <c r="K602" s="221" t="s">
        <v>143</v>
      </c>
      <c r="L602" s="45"/>
      <c r="M602" s="226" t="s">
        <v>1</v>
      </c>
      <c r="N602" s="227" t="s">
        <v>41</v>
      </c>
      <c r="O602" s="92"/>
      <c r="P602" s="228">
        <f>O602*H602</f>
        <v>0</v>
      </c>
      <c r="Q602" s="228">
        <v>0</v>
      </c>
      <c r="R602" s="228">
        <f>Q602*H602</f>
        <v>0</v>
      </c>
      <c r="S602" s="228">
        <v>0</v>
      </c>
      <c r="T602" s="229">
        <f>S602*H602</f>
        <v>0</v>
      </c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R602" s="230" t="s">
        <v>473</v>
      </c>
      <c r="AT602" s="230" t="s">
        <v>139</v>
      </c>
      <c r="AU602" s="230" t="s">
        <v>86</v>
      </c>
      <c r="AY602" s="18" t="s">
        <v>136</v>
      </c>
      <c r="BE602" s="231">
        <f>IF(N602="základní",J602,0)</f>
        <v>0</v>
      </c>
      <c r="BF602" s="231">
        <f>IF(N602="snížená",J602,0)</f>
        <v>0</v>
      </c>
      <c r="BG602" s="231">
        <f>IF(N602="zákl. přenesená",J602,0)</f>
        <v>0</v>
      </c>
      <c r="BH602" s="231">
        <f>IF(N602="sníž. přenesená",J602,0)</f>
        <v>0</v>
      </c>
      <c r="BI602" s="231">
        <f>IF(N602="nulová",J602,0)</f>
        <v>0</v>
      </c>
      <c r="BJ602" s="18" t="s">
        <v>84</v>
      </c>
      <c r="BK602" s="231">
        <f>ROUND(I602*H602,2)</f>
        <v>0</v>
      </c>
      <c r="BL602" s="18" t="s">
        <v>473</v>
      </c>
      <c r="BM602" s="230" t="s">
        <v>719</v>
      </c>
    </row>
    <row r="603" s="2" customFormat="1">
      <c r="A603" s="39"/>
      <c r="B603" s="40"/>
      <c r="C603" s="41"/>
      <c r="D603" s="232" t="s">
        <v>146</v>
      </c>
      <c r="E603" s="41"/>
      <c r="F603" s="233" t="s">
        <v>720</v>
      </c>
      <c r="G603" s="41"/>
      <c r="H603" s="41"/>
      <c r="I603" s="234"/>
      <c r="J603" s="41"/>
      <c r="K603" s="41"/>
      <c r="L603" s="45"/>
      <c r="M603" s="235"/>
      <c r="N603" s="236"/>
      <c r="O603" s="92"/>
      <c r="P603" s="92"/>
      <c r="Q603" s="92"/>
      <c r="R603" s="92"/>
      <c r="S603" s="92"/>
      <c r="T603" s="93"/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T603" s="18" t="s">
        <v>146</v>
      </c>
      <c r="AU603" s="18" t="s">
        <v>86</v>
      </c>
    </row>
    <row r="604" s="2" customFormat="1">
      <c r="A604" s="39"/>
      <c r="B604" s="40"/>
      <c r="C604" s="41"/>
      <c r="D604" s="237" t="s">
        <v>148</v>
      </c>
      <c r="E604" s="41"/>
      <c r="F604" s="238" t="s">
        <v>721</v>
      </c>
      <c r="G604" s="41"/>
      <c r="H604" s="41"/>
      <c r="I604" s="234"/>
      <c r="J604" s="41"/>
      <c r="K604" s="41"/>
      <c r="L604" s="45"/>
      <c r="M604" s="235"/>
      <c r="N604" s="236"/>
      <c r="O604" s="92"/>
      <c r="P604" s="92"/>
      <c r="Q604" s="92"/>
      <c r="R604" s="92"/>
      <c r="S604" s="92"/>
      <c r="T604" s="93"/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T604" s="18" t="s">
        <v>148</v>
      </c>
      <c r="AU604" s="18" t="s">
        <v>86</v>
      </c>
    </row>
    <row r="605" s="12" customFormat="1" ht="22.8" customHeight="1">
      <c r="A605" s="12"/>
      <c r="B605" s="203"/>
      <c r="C605" s="204"/>
      <c r="D605" s="205" t="s">
        <v>75</v>
      </c>
      <c r="E605" s="217" t="s">
        <v>722</v>
      </c>
      <c r="F605" s="217" t="s">
        <v>723</v>
      </c>
      <c r="G605" s="204"/>
      <c r="H605" s="204"/>
      <c r="I605" s="207"/>
      <c r="J605" s="218">
        <f>BK605</f>
        <v>0</v>
      </c>
      <c r="K605" s="204"/>
      <c r="L605" s="209"/>
      <c r="M605" s="210"/>
      <c r="N605" s="211"/>
      <c r="O605" s="211"/>
      <c r="P605" s="212">
        <f>SUM(P606:P645)</f>
        <v>0</v>
      </c>
      <c r="Q605" s="211"/>
      <c r="R605" s="212">
        <f>SUM(R606:R645)</f>
        <v>0</v>
      </c>
      <c r="S605" s="211"/>
      <c r="T605" s="213">
        <f>SUM(T606:T645)</f>
        <v>0.093670000000000003</v>
      </c>
      <c r="U605" s="12"/>
      <c r="V605" s="12"/>
      <c r="W605" s="12"/>
      <c r="X605" s="12"/>
      <c r="Y605" s="12"/>
      <c r="Z605" s="12"/>
      <c r="AA605" s="12"/>
      <c r="AB605" s="12"/>
      <c r="AC605" s="12"/>
      <c r="AD605" s="12"/>
      <c r="AE605" s="12"/>
      <c r="AR605" s="214" t="s">
        <v>86</v>
      </c>
      <c r="AT605" s="215" t="s">
        <v>75</v>
      </c>
      <c r="AU605" s="215" t="s">
        <v>84</v>
      </c>
      <c r="AY605" s="214" t="s">
        <v>136</v>
      </c>
      <c r="BK605" s="216">
        <f>SUM(BK606:BK645)</f>
        <v>0</v>
      </c>
    </row>
    <row r="606" s="2" customFormat="1" ht="24.15" customHeight="1">
      <c r="A606" s="39"/>
      <c r="B606" s="40"/>
      <c r="C606" s="219" t="s">
        <v>724</v>
      </c>
      <c r="D606" s="219" t="s">
        <v>139</v>
      </c>
      <c r="E606" s="220" t="s">
        <v>725</v>
      </c>
      <c r="F606" s="221" t="s">
        <v>726</v>
      </c>
      <c r="G606" s="222" t="s">
        <v>727</v>
      </c>
      <c r="H606" s="223">
        <v>42.25</v>
      </c>
      <c r="I606" s="224"/>
      <c r="J606" s="225">
        <f>ROUND(I606*H606,2)</f>
        <v>0</v>
      </c>
      <c r="K606" s="221" t="s">
        <v>143</v>
      </c>
      <c r="L606" s="45"/>
      <c r="M606" s="226" t="s">
        <v>1</v>
      </c>
      <c r="N606" s="227" t="s">
        <v>41</v>
      </c>
      <c r="O606" s="92"/>
      <c r="P606" s="228">
        <f>O606*H606</f>
        <v>0</v>
      </c>
      <c r="Q606" s="228">
        <v>0</v>
      </c>
      <c r="R606" s="228">
        <f>Q606*H606</f>
        <v>0</v>
      </c>
      <c r="S606" s="228">
        <v>0.001</v>
      </c>
      <c r="T606" s="229">
        <f>S606*H606</f>
        <v>0.042250000000000003</v>
      </c>
      <c r="U606" s="39"/>
      <c r="V606" s="39"/>
      <c r="W606" s="39"/>
      <c r="X606" s="39"/>
      <c r="Y606" s="39"/>
      <c r="Z606" s="39"/>
      <c r="AA606" s="39"/>
      <c r="AB606" s="39"/>
      <c r="AC606" s="39"/>
      <c r="AD606" s="39"/>
      <c r="AE606" s="39"/>
      <c r="AR606" s="230" t="s">
        <v>473</v>
      </c>
      <c r="AT606" s="230" t="s">
        <v>139</v>
      </c>
      <c r="AU606" s="230" t="s">
        <v>86</v>
      </c>
      <c r="AY606" s="18" t="s">
        <v>136</v>
      </c>
      <c r="BE606" s="231">
        <f>IF(N606="základní",J606,0)</f>
        <v>0</v>
      </c>
      <c r="BF606" s="231">
        <f>IF(N606="snížená",J606,0)</f>
        <v>0</v>
      </c>
      <c r="BG606" s="231">
        <f>IF(N606="zákl. přenesená",J606,0)</f>
        <v>0</v>
      </c>
      <c r="BH606" s="231">
        <f>IF(N606="sníž. přenesená",J606,0)</f>
        <v>0</v>
      </c>
      <c r="BI606" s="231">
        <f>IF(N606="nulová",J606,0)</f>
        <v>0</v>
      </c>
      <c r="BJ606" s="18" t="s">
        <v>84</v>
      </c>
      <c r="BK606" s="231">
        <f>ROUND(I606*H606,2)</f>
        <v>0</v>
      </c>
      <c r="BL606" s="18" t="s">
        <v>473</v>
      </c>
      <c r="BM606" s="230" t="s">
        <v>728</v>
      </c>
    </row>
    <row r="607" s="2" customFormat="1">
      <c r="A607" s="39"/>
      <c r="B607" s="40"/>
      <c r="C607" s="41"/>
      <c r="D607" s="232" t="s">
        <v>146</v>
      </c>
      <c r="E607" s="41"/>
      <c r="F607" s="233" t="s">
        <v>729</v>
      </c>
      <c r="G607" s="41"/>
      <c r="H607" s="41"/>
      <c r="I607" s="234"/>
      <c r="J607" s="41"/>
      <c r="K607" s="41"/>
      <c r="L607" s="45"/>
      <c r="M607" s="235"/>
      <c r="N607" s="236"/>
      <c r="O607" s="92"/>
      <c r="P607" s="92"/>
      <c r="Q607" s="92"/>
      <c r="R607" s="92"/>
      <c r="S607" s="92"/>
      <c r="T607" s="93"/>
      <c r="U607" s="39"/>
      <c r="V607" s="39"/>
      <c r="W607" s="39"/>
      <c r="X607" s="39"/>
      <c r="Y607" s="39"/>
      <c r="Z607" s="39"/>
      <c r="AA607" s="39"/>
      <c r="AB607" s="39"/>
      <c r="AC607" s="39"/>
      <c r="AD607" s="39"/>
      <c r="AE607" s="39"/>
      <c r="AT607" s="18" t="s">
        <v>146</v>
      </c>
      <c r="AU607" s="18" t="s">
        <v>86</v>
      </c>
    </row>
    <row r="608" s="2" customFormat="1">
      <c r="A608" s="39"/>
      <c r="B608" s="40"/>
      <c r="C608" s="41"/>
      <c r="D608" s="237" t="s">
        <v>148</v>
      </c>
      <c r="E608" s="41"/>
      <c r="F608" s="238" t="s">
        <v>730</v>
      </c>
      <c r="G608" s="41"/>
      <c r="H608" s="41"/>
      <c r="I608" s="234"/>
      <c r="J608" s="41"/>
      <c r="K608" s="41"/>
      <c r="L608" s="45"/>
      <c r="M608" s="235"/>
      <c r="N608" s="236"/>
      <c r="O608" s="92"/>
      <c r="P608" s="92"/>
      <c r="Q608" s="92"/>
      <c r="R608" s="92"/>
      <c r="S608" s="92"/>
      <c r="T608" s="93"/>
      <c r="U608" s="39"/>
      <c r="V608" s="39"/>
      <c r="W608" s="39"/>
      <c r="X608" s="39"/>
      <c r="Y608" s="39"/>
      <c r="Z608" s="39"/>
      <c r="AA608" s="39"/>
      <c r="AB608" s="39"/>
      <c r="AC608" s="39"/>
      <c r="AD608" s="39"/>
      <c r="AE608" s="39"/>
      <c r="AT608" s="18" t="s">
        <v>148</v>
      </c>
      <c r="AU608" s="18" t="s">
        <v>86</v>
      </c>
    </row>
    <row r="609" s="13" customFormat="1">
      <c r="A609" s="13"/>
      <c r="B609" s="239"/>
      <c r="C609" s="240"/>
      <c r="D609" s="232" t="s">
        <v>150</v>
      </c>
      <c r="E609" s="241" t="s">
        <v>1</v>
      </c>
      <c r="F609" s="242" t="s">
        <v>731</v>
      </c>
      <c r="G609" s="240"/>
      <c r="H609" s="241" t="s">
        <v>1</v>
      </c>
      <c r="I609" s="243"/>
      <c r="J609" s="240"/>
      <c r="K609" s="240"/>
      <c r="L609" s="244"/>
      <c r="M609" s="245"/>
      <c r="N609" s="246"/>
      <c r="O609" s="246"/>
      <c r="P609" s="246"/>
      <c r="Q609" s="246"/>
      <c r="R609" s="246"/>
      <c r="S609" s="246"/>
      <c r="T609" s="247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48" t="s">
        <v>150</v>
      </c>
      <c r="AU609" s="248" t="s">
        <v>86</v>
      </c>
      <c r="AV609" s="13" t="s">
        <v>84</v>
      </c>
      <c r="AW609" s="13" t="s">
        <v>32</v>
      </c>
      <c r="AX609" s="13" t="s">
        <v>76</v>
      </c>
      <c r="AY609" s="248" t="s">
        <v>136</v>
      </c>
    </row>
    <row r="610" s="14" customFormat="1">
      <c r="A610" s="14"/>
      <c r="B610" s="249"/>
      <c r="C610" s="250"/>
      <c r="D610" s="232" t="s">
        <v>150</v>
      </c>
      <c r="E610" s="251" t="s">
        <v>1</v>
      </c>
      <c r="F610" s="252" t="s">
        <v>732</v>
      </c>
      <c r="G610" s="250"/>
      <c r="H610" s="253">
        <v>42.25</v>
      </c>
      <c r="I610" s="254"/>
      <c r="J610" s="250"/>
      <c r="K610" s="250"/>
      <c r="L610" s="255"/>
      <c r="M610" s="256"/>
      <c r="N610" s="257"/>
      <c r="O610" s="257"/>
      <c r="P610" s="257"/>
      <c r="Q610" s="257"/>
      <c r="R610" s="257"/>
      <c r="S610" s="257"/>
      <c r="T610" s="258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59" t="s">
        <v>150</v>
      </c>
      <c r="AU610" s="259" t="s">
        <v>86</v>
      </c>
      <c r="AV610" s="14" t="s">
        <v>86</v>
      </c>
      <c r="AW610" s="14" t="s">
        <v>32</v>
      </c>
      <c r="AX610" s="14" t="s">
        <v>76</v>
      </c>
      <c r="AY610" s="259" t="s">
        <v>136</v>
      </c>
    </row>
    <row r="611" s="15" customFormat="1">
      <c r="A611" s="15"/>
      <c r="B611" s="260"/>
      <c r="C611" s="261"/>
      <c r="D611" s="232" t="s">
        <v>150</v>
      </c>
      <c r="E611" s="262" t="s">
        <v>1</v>
      </c>
      <c r="F611" s="263" t="s">
        <v>153</v>
      </c>
      <c r="G611" s="261"/>
      <c r="H611" s="264">
        <v>42.25</v>
      </c>
      <c r="I611" s="265"/>
      <c r="J611" s="261"/>
      <c r="K611" s="261"/>
      <c r="L611" s="266"/>
      <c r="M611" s="267"/>
      <c r="N611" s="268"/>
      <c r="O611" s="268"/>
      <c r="P611" s="268"/>
      <c r="Q611" s="268"/>
      <c r="R611" s="268"/>
      <c r="S611" s="268"/>
      <c r="T611" s="269"/>
      <c r="U611" s="15"/>
      <c r="V611" s="15"/>
      <c r="W611" s="15"/>
      <c r="X611" s="15"/>
      <c r="Y611" s="15"/>
      <c r="Z611" s="15"/>
      <c r="AA611" s="15"/>
      <c r="AB611" s="15"/>
      <c r="AC611" s="15"/>
      <c r="AD611" s="15"/>
      <c r="AE611" s="15"/>
      <c r="AT611" s="270" t="s">
        <v>150</v>
      </c>
      <c r="AU611" s="270" t="s">
        <v>86</v>
      </c>
      <c r="AV611" s="15" t="s">
        <v>144</v>
      </c>
      <c r="AW611" s="15" t="s">
        <v>32</v>
      </c>
      <c r="AX611" s="15" t="s">
        <v>84</v>
      </c>
      <c r="AY611" s="270" t="s">
        <v>136</v>
      </c>
    </row>
    <row r="612" s="2" customFormat="1" ht="33" customHeight="1">
      <c r="A612" s="39"/>
      <c r="B612" s="40"/>
      <c r="C612" s="219" t="s">
        <v>733</v>
      </c>
      <c r="D612" s="219" t="s">
        <v>139</v>
      </c>
      <c r="E612" s="220" t="s">
        <v>734</v>
      </c>
      <c r="F612" s="221" t="s">
        <v>735</v>
      </c>
      <c r="G612" s="222" t="s">
        <v>727</v>
      </c>
      <c r="H612" s="223">
        <v>51.420000000000002</v>
      </c>
      <c r="I612" s="224"/>
      <c r="J612" s="225">
        <f>ROUND(I612*H612,2)</f>
        <v>0</v>
      </c>
      <c r="K612" s="221" t="s">
        <v>143</v>
      </c>
      <c r="L612" s="45"/>
      <c r="M612" s="226" t="s">
        <v>1</v>
      </c>
      <c r="N612" s="227" t="s">
        <v>41</v>
      </c>
      <c r="O612" s="92"/>
      <c r="P612" s="228">
        <f>O612*H612</f>
        <v>0</v>
      </c>
      <c r="Q612" s="228">
        <v>0</v>
      </c>
      <c r="R612" s="228">
        <f>Q612*H612</f>
        <v>0</v>
      </c>
      <c r="S612" s="228">
        <v>0.001</v>
      </c>
      <c r="T612" s="229">
        <f>S612*H612</f>
        <v>0.05142</v>
      </c>
      <c r="U612" s="39"/>
      <c r="V612" s="39"/>
      <c r="W612" s="39"/>
      <c r="X612" s="39"/>
      <c r="Y612" s="39"/>
      <c r="Z612" s="39"/>
      <c r="AA612" s="39"/>
      <c r="AB612" s="39"/>
      <c r="AC612" s="39"/>
      <c r="AD612" s="39"/>
      <c r="AE612" s="39"/>
      <c r="AR612" s="230" t="s">
        <v>473</v>
      </c>
      <c r="AT612" s="230" t="s">
        <v>139</v>
      </c>
      <c r="AU612" s="230" t="s">
        <v>86</v>
      </c>
      <c r="AY612" s="18" t="s">
        <v>136</v>
      </c>
      <c r="BE612" s="231">
        <f>IF(N612="základní",J612,0)</f>
        <v>0</v>
      </c>
      <c r="BF612" s="231">
        <f>IF(N612="snížená",J612,0)</f>
        <v>0</v>
      </c>
      <c r="BG612" s="231">
        <f>IF(N612="zákl. přenesená",J612,0)</f>
        <v>0</v>
      </c>
      <c r="BH612" s="231">
        <f>IF(N612="sníž. přenesená",J612,0)</f>
        <v>0</v>
      </c>
      <c r="BI612" s="231">
        <f>IF(N612="nulová",J612,0)</f>
        <v>0</v>
      </c>
      <c r="BJ612" s="18" t="s">
        <v>84</v>
      </c>
      <c r="BK612" s="231">
        <f>ROUND(I612*H612,2)</f>
        <v>0</v>
      </c>
      <c r="BL612" s="18" t="s">
        <v>473</v>
      </c>
      <c r="BM612" s="230" t="s">
        <v>736</v>
      </c>
    </row>
    <row r="613" s="2" customFormat="1">
      <c r="A613" s="39"/>
      <c r="B613" s="40"/>
      <c r="C613" s="41"/>
      <c r="D613" s="232" t="s">
        <v>146</v>
      </c>
      <c r="E613" s="41"/>
      <c r="F613" s="233" t="s">
        <v>737</v>
      </c>
      <c r="G613" s="41"/>
      <c r="H613" s="41"/>
      <c r="I613" s="234"/>
      <c r="J613" s="41"/>
      <c r="K613" s="41"/>
      <c r="L613" s="45"/>
      <c r="M613" s="235"/>
      <c r="N613" s="236"/>
      <c r="O613" s="92"/>
      <c r="P613" s="92"/>
      <c r="Q613" s="92"/>
      <c r="R613" s="92"/>
      <c r="S613" s="92"/>
      <c r="T613" s="93"/>
      <c r="U613" s="39"/>
      <c r="V613" s="39"/>
      <c r="W613" s="39"/>
      <c r="X613" s="39"/>
      <c r="Y613" s="39"/>
      <c r="Z613" s="39"/>
      <c r="AA613" s="39"/>
      <c r="AB613" s="39"/>
      <c r="AC613" s="39"/>
      <c r="AD613" s="39"/>
      <c r="AE613" s="39"/>
      <c r="AT613" s="18" t="s">
        <v>146</v>
      </c>
      <c r="AU613" s="18" t="s">
        <v>86</v>
      </c>
    </row>
    <row r="614" s="2" customFormat="1">
      <c r="A614" s="39"/>
      <c r="B614" s="40"/>
      <c r="C614" s="41"/>
      <c r="D614" s="237" t="s">
        <v>148</v>
      </c>
      <c r="E614" s="41"/>
      <c r="F614" s="238" t="s">
        <v>738</v>
      </c>
      <c r="G614" s="41"/>
      <c r="H614" s="41"/>
      <c r="I614" s="234"/>
      <c r="J614" s="41"/>
      <c r="K614" s="41"/>
      <c r="L614" s="45"/>
      <c r="M614" s="235"/>
      <c r="N614" s="236"/>
      <c r="O614" s="92"/>
      <c r="P614" s="92"/>
      <c r="Q614" s="92"/>
      <c r="R614" s="92"/>
      <c r="S614" s="92"/>
      <c r="T614" s="93"/>
      <c r="U614" s="39"/>
      <c r="V614" s="39"/>
      <c r="W614" s="39"/>
      <c r="X614" s="39"/>
      <c r="Y614" s="39"/>
      <c r="Z614" s="39"/>
      <c r="AA614" s="39"/>
      <c r="AB614" s="39"/>
      <c r="AC614" s="39"/>
      <c r="AD614" s="39"/>
      <c r="AE614" s="39"/>
      <c r="AT614" s="18" t="s">
        <v>148</v>
      </c>
      <c r="AU614" s="18" t="s">
        <v>86</v>
      </c>
    </row>
    <row r="615" s="13" customFormat="1">
      <c r="A615" s="13"/>
      <c r="B615" s="239"/>
      <c r="C615" s="240"/>
      <c r="D615" s="232" t="s">
        <v>150</v>
      </c>
      <c r="E615" s="241" t="s">
        <v>1</v>
      </c>
      <c r="F615" s="242" t="s">
        <v>739</v>
      </c>
      <c r="G615" s="240"/>
      <c r="H615" s="241" t="s">
        <v>1</v>
      </c>
      <c r="I615" s="243"/>
      <c r="J615" s="240"/>
      <c r="K615" s="240"/>
      <c r="L615" s="244"/>
      <c r="M615" s="245"/>
      <c r="N615" s="246"/>
      <c r="O615" s="246"/>
      <c r="P615" s="246"/>
      <c r="Q615" s="246"/>
      <c r="R615" s="246"/>
      <c r="S615" s="246"/>
      <c r="T615" s="247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48" t="s">
        <v>150</v>
      </c>
      <c r="AU615" s="248" t="s">
        <v>86</v>
      </c>
      <c r="AV615" s="13" t="s">
        <v>84</v>
      </c>
      <c r="AW615" s="13" t="s">
        <v>32</v>
      </c>
      <c r="AX615" s="13" t="s">
        <v>76</v>
      </c>
      <c r="AY615" s="248" t="s">
        <v>136</v>
      </c>
    </row>
    <row r="616" s="14" customFormat="1">
      <c r="A616" s="14"/>
      <c r="B616" s="249"/>
      <c r="C616" s="250"/>
      <c r="D616" s="232" t="s">
        <v>150</v>
      </c>
      <c r="E616" s="251" t="s">
        <v>1</v>
      </c>
      <c r="F616" s="252" t="s">
        <v>740</v>
      </c>
      <c r="G616" s="250"/>
      <c r="H616" s="253">
        <v>51.420000000000002</v>
      </c>
      <c r="I616" s="254"/>
      <c r="J616" s="250"/>
      <c r="K616" s="250"/>
      <c r="L616" s="255"/>
      <c r="M616" s="256"/>
      <c r="N616" s="257"/>
      <c r="O616" s="257"/>
      <c r="P616" s="257"/>
      <c r="Q616" s="257"/>
      <c r="R616" s="257"/>
      <c r="S616" s="257"/>
      <c r="T616" s="258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59" t="s">
        <v>150</v>
      </c>
      <c r="AU616" s="259" t="s">
        <v>86</v>
      </c>
      <c r="AV616" s="14" t="s">
        <v>86</v>
      </c>
      <c r="AW616" s="14" t="s">
        <v>32</v>
      </c>
      <c r="AX616" s="14" t="s">
        <v>76</v>
      </c>
      <c r="AY616" s="259" t="s">
        <v>136</v>
      </c>
    </row>
    <row r="617" s="15" customFormat="1">
      <c r="A617" s="15"/>
      <c r="B617" s="260"/>
      <c r="C617" s="261"/>
      <c r="D617" s="232" t="s">
        <v>150</v>
      </c>
      <c r="E617" s="262" t="s">
        <v>1</v>
      </c>
      <c r="F617" s="263" t="s">
        <v>153</v>
      </c>
      <c r="G617" s="261"/>
      <c r="H617" s="264">
        <v>51.420000000000002</v>
      </c>
      <c r="I617" s="265"/>
      <c r="J617" s="261"/>
      <c r="K617" s="261"/>
      <c r="L617" s="266"/>
      <c r="M617" s="267"/>
      <c r="N617" s="268"/>
      <c r="O617" s="268"/>
      <c r="P617" s="268"/>
      <c r="Q617" s="268"/>
      <c r="R617" s="268"/>
      <c r="S617" s="268"/>
      <c r="T617" s="269"/>
      <c r="U617" s="15"/>
      <c r="V617" s="15"/>
      <c r="W617" s="15"/>
      <c r="X617" s="15"/>
      <c r="Y617" s="15"/>
      <c r="Z617" s="15"/>
      <c r="AA617" s="15"/>
      <c r="AB617" s="15"/>
      <c r="AC617" s="15"/>
      <c r="AD617" s="15"/>
      <c r="AE617" s="15"/>
      <c r="AT617" s="270" t="s">
        <v>150</v>
      </c>
      <c r="AU617" s="270" t="s">
        <v>86</v>
      </c>
      <c r="AV617" s="15" t="s">
        <v>144</v>
      </c>
      <c r="AW617" s="15" t="s">
        <v>32</v>
      </c>
      <c r="AX617" s="15" t="s">
        <v>84</v>
      </c>
      <c r="AY617" s="270" t="s">
        <v>136</v>
      </c>
    </row>
    <row r="618" s="2" customFormat="1" ht="24.15" customHeight="1">
      <c r="A618" s="39"/>
      <c r="B618" s="40"/>
      <c r="C618" s="219" t="s">
        <v>741</v>
      </c>
      <c r="D618" s="219" t="s">
        <v>139</v>
      </c>
      <c r="E618" s="220" t="s">
        <v>742</v>
      </c>
      <c r="F618" s="221" t="s">
        <v>743</v>
      </c>
      <c r="G618" s="222" t="s">
        <v>744</v>
      </c>
      <c r="H618" s="223">
        <v>3</v>
      </c>
      <c r="I618" s="224"/>
      <c r="J618" s="225">
        <f>ROUND(I618*H618,2)</f>
        <v>0</v>
      </c>
      <c r="K618" s="221" t="s">
        <v>1</v>
      </c>
      <c r="L618" s="45"/>
      <c r="M618" s="226" t="s">
        <v>1</v>
      </c>
      <c r="N618" s="227" t="s">
        <v>41</v>
      </c>
      <c r="O618" s="92"/>
      <c r="P618" s="228">
        <f>O618*H618</f>
        <v>0</v>
      </c>
      <c r="Q618" s="228">
        <v>0</v>
      </c>
      <c r="R618" s="228">
        <f>Q618*H618</f>
        <v>0</v>
      </c>
      <c r="S618" s="228">
        <v>0</v>
      </c>
      <c r="T618" s="229">
        <f>S618*H618</f>
        <v>0</v>
      </c>
      <c r="U618" s="39"/>
      <c r="V618" s="39"/>
      <c r="W618" s="39"/>
      <c r="X618" s="39"/>
      <c r="Y618" s="39"/>
      <c r="Z618" s="39"/>
      <c r="AA618" s="39"/>
      <c r="AB618" s="39"/>
      <c r="AC618" s="39"/>
      <c r="AD618" s="39"/>
      <c r="AE618" s="39"/>
      <c r="AR618" s="230" t="s">
        <v>473</v>
      </c>
      <c r="AT618" s="230" t="s">
        <v>139</v>
      </c>
      <c r="AU618" s="230" t="s">
        <v>86</v>
      </c>
      <c r="AY618" s="18" t="s">
        <v>136</v>
      </c>
      <c r="BE618" s="231">
        <f>IF(N618="základní",J618,0)</f>
        <v>0</v>
      </c>
      <c r="BF618" s="231">
        <f>IF(N618="snížená",J618,0)</f>
        <v>0</v>
      </c>
      <c r="BG618" s="231">
        <f>IF(N618="zákl. přenesená",J618,0)</f>
        <v>0</v>
      </c>
      <c r="BH618" s="231">
        <f>IF(N618="sníž. přenesená",J618,0)</f>
        <v>0</v>
      </c>
      <c r="BI618" s="231">
        <f>IF(N618="nulová",J618,0)</f>
        <v>0</v>
      </c>
      <c r="BJ618" s="18" t="s">
        <v>84</v>
      </c>
      <c r="BK618" s="231">
        <f>ROUND(I618*H618,2)</f>
        <v>0</v>
      </c>
      <c r="BL618" s="18" t="s">
        <v>473</v>
      </c>
      <c r="BM618" s="230" t="s">
        <v>745</v>
      </c>
    </row>
    <row r="619" s="2" customFormat="1">
      <c r="A619" s="39"/>
      <c r="B619" s="40"/>
      <c r="C619" s="41"/>
      <c r="D619" s="232" t="s">
        <v>146</v>
      </c>
      <c r="E619" s="41"/>
      <c r="F619" s="233" t="s">
        <v>743</v>
      </c>
      <c r="G619" s="41"/>
      <c r="H619" s="41"/>
      <c r="I619" s="234"/>
      <c r="J619" s="41"/>
      <c r="K619" s="41"/>
      <c r="L619" s="45"/>
      <c r="M619" s="235"/>
      <c r="N619" s="236"/>
      <c r="O619" s="92"/>
      <c r="P619" s="92"/>
      <c r="Q619" s="92"/>
      <c r="R619" s="92"/>
      <c r="S619" s="92"/>
      <c r="T619" s="93"/>
      <c r="U619" s="39"/>
      <c r="V619" s="39"/>
      <c r="W619" s="39"/>
      <c r="X619" s="39"/>
      <c r="Y619" s="39"/>
      <c r="Z619" s="39"/>
      <c r="AA619" s="39"/>
      <c r="AB619" s="39"/>
      <c r="AC619" s="39"/>
      <c r="AD619" s="39"/>
      <c r="AE619" s="39"/>
      <c r="AT619" s="18" t="s">
        <v>146</v>
      </c>
      <c r="AU619" s="18" t="s">
        <v>86</v>
      </c>
    </row>
    <row r="620" s="13" customFormat="1">
      <c r="A620" s="13"/>
      <c r="B620" s="239"/>
      <c r="C620" s="240"/>
      <c r="D620" s="232" t="s">
        <v>150</v>
      </c>
      <c r="E620" s="241" t="s">
        <v>1</v>
      </c>
      <c r="F620" s="242" t="s">
        <v>746</v>
      </c>
      <c r="G620" s="240"/>
      <c r="H620" s="241" t="s">
        <v>1</v>
      </c>
      <c r="I620" s="243"/>
      <c r="J620" s="240"/>
      <c r="K620" s="240"/>
      <c r="L620" s="244"/>
      <c r="M620" s="245"/>
      <c r="N620" s="246"/>
      <c r="O620" s="246"/>
      <c r="P620" s="246"/>
      <c r="Q620" s="246"/>
      <c r="R620" s="246"/>
      <c r="S620" s="246"/>
      <c r="T620" s="247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48" t="s">
        <v>150</v>
      </c>
      <c r="AU620" s="248" t="s">
        <v>86</v>
      </c>
      <c r="AV620" s="13" t="s">
        <v>84</v>
      </c>
      <c r="AW620" s="13" t="s">
        <v>32</v>
      </c>
      <c r="AX620" s="13" t="s">
        <v>76</v>
      </c>
      <c r="AY620" s="248" t="s">
        <v>136</v>
      </c>
    </row>
    <row r="621" s="14" customFormat="1">
      <c r="A621" s="14"/>
      <c r="B621" s="249"/>
      <c r="C621" s="250"/>
      <c r="D621" s="232" t="s">
        <v>150</v>
      </c>
      <c r="E621" s="251" t="s">
        <v>1</v>
      </c>
      <c r="F621" s="252" t="s">
        <v>84</v>
      </c>
      <c r="G621" s="250"/>
      <c r="H621" s="253">
        <v>1</v>
      </c>
      <c r="I621" s="254"/>
      <c r="J621" s="250"/>
      <c r="K621" s="250"/>
      <c r="L621" s="255"/>
      <c r="M621" s="256"/>
      <c r="N621" s="257"/>
      <c r="O621" s="257"/>
      <c r="P621" s="257"/>
      <c r="Q621" s="257"/>
      <c r="R621" s="257"/>
      <c r="S621" s="257"/>
      <c r="T621" s="258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59" t="s">
        <v>150</v>
      </c>
      <c r="AU621" s="259" t="s">
        <v>86</v>
      </c>
      <c r="AV621" s="14" t="s">
        <v>86</v>
      </c>
      <c r="AW621" s="14" t="s">
        <v>32</v>
      </c>
      <c r="AX621" s="14" t="s">
        <v>76</v>
      </c>
      <c r="AY621" s="259" t="s">
        <v>136</v>
      </c>
    </row>
    <row r="622" s="13" customFormat="1">
      <c r="A622" s="13"/>
      <c r="B622" s="239"/>
      <c r="C622" s="240"/>
      <c r="D622" s="232" t="s">
        <v>150</v>
      </c>
      <c r="E622" s="241" t="s">
        <v>1</v>
      </c>
      <c r="F622" s="242" t="s">
        <v>747</v>
      </c>
      <c r="G622" s="240"/>
      <c r="H622" s="241" t="s">
        <v>1</v>
      </c>
      <c r="I622" s="243"/>
      <c r="J622" s="240"/>
      <c r="K622" s="240"/>
      <c r="L622" s="244"/>
      <c r="M622" s="245"/>
      <c r="N622" s="246"/>
      <c r="O622" s="246"/>
      <c r="P622" s="246"/>
      <c r="Q622" s="246"/>
      <c r="R622" s="246"/>
      <c r="S622" s="246"/>
      <c r="T622" s="247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48" t="s">
        <v>150</v>
      </c>
      <c r="AU622" s="248" t="s">
        <v>86</v>
      </c>
      <c r="AV622" s="13" t="s">
        <v>84</v>
      </c>
      <c r="AW622" s="13" t="s">
        <v>32</v>
      </c>
      <c r="AX622" s="13" t="s">
        <v>76</v>
      </c>
      <c r="AY622" s="248" t="s">
        <v>136</v>
      </c>
    </row>
    <row r="623" s="14" customFormat="1">
      <c r="A623" s="14"/>
      <c r="B623" s="249"/>
      <c r="C623" s="250"/>
      <c r="D623" s="232" t="s">
        <v>150</v>
      </c>
      <c r="E623" s="251" t="s">
        <v>1</v>
      </c>
      <c r="F623" s="252" t="s">
        <v>86</v>
      </c>
      <c r="G623" s="250"/>
      <c r="H623" s="253">
        <v>2</v>
      </c>
      <c r="I623" s="254"/>
      <c r="J623" s="250"/>
      <c r="K623" s="250"/>
      <c r="L623" s="255"/>
      <c r="M623" s="256"/>
      <c r="N623" s="257"/>
      <c r="O623" s="257"/>
      <c r="P623" s="257"/>
      <c r="Q623" s="257"/>
      <c r="R623" s="257"/>
      <c r="S623" s="257"/>
      <c r="T623" s="258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59" t="s">
        <v>150</v>
      </c>
      <c r="AU623" s="259" t="s">
        <v>86</v>
      </c>
      <c r="AV623" s="14" t="s">
        <v>86</v>
      </c>
      <c r="AW623" s="14" t="s">
        <v>32</v>
      </c>
      <c r="AX623" s="14" t="s">
        <v>76</v>
      </c>
      <c r="AY623" s="259" t="s">
        <v>136</v>
      </c>
    </row>
    <row r="624" s="15" customFormat="1">
      <c r="A624" s="15"/>
      <c r="B624" s="260"/>
      <c r="C624" s="261"/>
      <c r="D624" s="232" t="s">
        <v>150</v>
      </c>
      <c r="E624" s="262" t="s">
        <v>1</v>
      </c>
      <c r="F624" s="263" t="s">
        <v>153</v>
      </c>
      <c r="G624" s="261"/>
      <c r="H624" s="264">
        <v>3</v>
      </c>
      <c r="I624" s="265"/>
      <c r="J624" s="261"/>
      <c r="K624" s="261"/>
      <c r="L624" s="266"/>
      <c r="M624" s="267"/>
      <c r="N624" s="268"/>
      <c r="O624" s="268"/>
      <c r="P624" s="268"/>
      <c r="Q624" s="268"/>
      <c r="R624" s="268"/>
      <c r="S624" s="268"/>
      <c r="T624" s="269"/>
      <c r="U624" s="15"/>
      <c r="V624" s="15"/>
      <c r="W624" s="15"/>
      <c r="X624" s="15"/>
      <c r="Y624" s="15"/>
      <c r="Z624" s="15"/>
      <c r="AA624" s="15"/>
      <c r="AB624" s="15"/>
      <c r="AC624" s="15"/>
      <c r="AD624" s="15"/>
      <c r="AE624" s="15"/>
      <c r="AT624" s="270" t="s">
        <v>150</v>
      </c>
      <c r="AU624" s="270" t="s">
        <v>86</v>
      </c>
      <c r="AV624" s="15" t="s">
        <v>144</v>
      </c>
      <c r="AW624" s="15" t="s">
        <v>32</v>
      </c>
      <c r="AX624" s="15" t="s">
        <v>84</v>
      </c>
      <c r="AY624" s="270" t="s">
        <v>136</v>
      </c>
    </row>
    <row r="625" s="2" customFormat="1" ht="37.8" customHeight="1">
      <c r="A625" s="39"/>
      <c r="B625" s="40"/>
      <c r="C625" s="219" t="s">
        <v>748</v>
      </c>
      <c r="D625" s="219" t="s">
        <v>139</v>
      </c>
      <c r="E625" s="220" t="s">
        <v>749</v>
      </c>
      <c r="F625" s="221" t="s">
        <v>750</v>
      </c>
      <c r="G625" s="222" t="s">
        <v>727</v>
      </c>
      <c r="H625" s="223">
        <v>2050.4000000000001</v>
      </c>
      <c r="I625" s="224"/>
      <c r="J625" s="225">
        <f>ROUND(I625*H625,2)</f>
        <v>0</v>
      </c>
      <c r="K625" s="221" t="s">
        <v>1</v>
      </c>
      <c r="L625" s="45"/>
      <c r="M625" s="226" t="s">
        <v>1</v>
      </c>
      <c r="N625" s="227" t="s">
        <v>41</v>
      </c>
      <c r="O625" s="92"/>
      <c r="P625" s="228">
        <f>O625*H625</f>
        <v>0</v>
      </c>
      <c r="Q625" s="228">
        <v>0</v>
      </c>
      <c r="R625" s="228">
        <f>Q625*H625</f>
        <v>0</v>
      </c>
      <c r="S625" s="228">
        <v>0</v>
      </c>
      <c r="T625" s="229">
        <f>S625*H625</f>
        <v>0</v>
      </c>
      <c r="U625" s="39"/>
      <c r="V625" s="39"/>
      <c r="W625" s="39"/>
      <c r="X625" s="39"/>
      <c r="Y625" s="39"/>
      <c r="Z625" s="39"/>
      <c r="AA625" s="39"/>
      <c r="AB625" s="39"/>
      <c r="AC625" s="39"/>
      <c r="AD625" s="39"/>
      <c r="AE625" s="39"/>
      <c r="AR625" s="230" t="s">
        <v>473</v>
      </c>
      <c r="AT625" s="230" t="s">
        <v>139</v>
      </c>
      <c r="AU625" s="230" t="s">
        <v>86</v>
      </c>
      <c r="AY625" s="18" t="s">
        <v>136</v>
      </c>
      <c r="BE625" s="231">
        <f>IF(N625="základní",J625,0)</f>
        <v>0</v>
      </c>
      <c r="BF625" s="231">
        <f>IF(N625="snížená",J625,0)</f>
        <v>0</v>
      </c>
      <c r="BG625" s="231">
        <f>IF(N625="zákl. přenesená",J625,0)</f>
        <v>0</v>
      </c>
      <c r="BH625" s="231">
        <f>IF(N625="sníž. přenesená",J625,0)</f>
        <v>0</v>
      </c>
      <c r="BI625" s="231">
        <f>IF(N625="nulová",J625,0)</f>
        <v>0</v>
      </c>
      <c r="BJ625" s="18" t="s">
        <v>84</v>
      </c>
      <c r="BK625" s="231">
        <f>ROUND(I625*H625,2)</f>
        <v>0</v>
      </c>
      <c r="BL625" s="18" t="s">
        <v>473</v>
      </c>
      <c r="BM625" s="230" t="s">
        <v>751</v>
      </c>
    </row>
    <row r="626" s="2" customFormat="1">
      <c r="A626" s="39"/>
      <c r="B626" s="40"/>
      <c r="C626" s="41"/>
      <c r="D626" s="232" t="s">
        <v>146</v>
      </c>
      <c r="E626" s="41"/>
      <c r="F626" s="233" t="s">
        <v>750</v>
      </c>
      <c r="G626" s="41"/>
      <c r="H626" s="41"/>
      <c r="I626" s="234"/>
      <c r="J626" s="41"/>
      <c r="K626" s="41"/>
      <c r="L626" s="45"/>
      <c r="M626" s="235"/>
      <c r="N626" s="236"/>
      <c r="O626" s="92"/>
      <c r="P626" s="92"/>
      <c r="Q626" s="92"/>
      <c r="R626" s="92"/>
      <c r="S626" s="92"/>
      <c r="T626" s="93"/>
      <c r="U626" s="39"/>
      <c r="V626" s="39"/>
      <c r="W626" s="39"/>
      <c r="X626" s="39"/>
      <c r="Y626" s="39"/>
      <c r="Z626" s="39"/>
      <c r="AA626" s="39"/>
      <c r="AB626" s="39"/>
      <c r="AC626" s="39"/>
      <c r="AD626" s="39"/>
      <c r="AE626" s="39"/>
      <c r="AT626" s="18" t="s">
        <v>146</v>
      </c>
      <c r="AU626" s="18" t="s">
        <v>86</v>
      </c>
    </row>
    <row r="627" s="2" customFormat="1" ht="37.8" customHeight="1">
      <c r="A627" s="39"/>
      <c r="B627" s="40"/>
      <c r="C627" s="219" t="s">
        <v>752</v>
      </c>
      <c r="D627" s="219" t="s">
        <v>139</v>
      </c>
      <c r="E627" s="220" t="s">
        <v>753</v>
      </c>
      <c r="F627" s="221" t="s">
        <v>754</v>
      </c>
      <c r="G627" s="222" t="s">
        <v>357</v>
      </c>
      <c r="H627" s="223">
        <v>4</v>
      </c>
      <c r="I627" s="224"/>
      <c r="J627" s="225">
        <f>ROUND(I627*H627,2)</f>
        <v>0</v>
      </c>
      <c r="K627" s="221" t="s">
        <v>1</v>
      </c>
      <c r="L627" s="45"/>
      <c r="M627" s="226" t="s">
        <v>1</v>
      </c>
      <c r="N627" s="227" t="s">
        <v>41</v>
      </c>
      <c r="O627" s="92"/>
      <c r="P627" s="228">
        <f>O627*H627</f>
        <v>0</v>
      </c>
      <c r="Q627" s="228">
        <v>0</v>
      </c>
      <c r="R627" s="228">
        <f>Q627*H627</f>
        <v>0</v>
      </c>
      <c r="S627" s="228">
        <v>0</v>
      </c>
      <c r="T627" s="229">
        <f>S627*H627</f>
        <v>0</v>
      </c>
      <c r="U627" s="39"/>
      <c r="V627" s="39"/>
      <c r="W627" s="39"/>
      <c r="X627" s="39"/>
      <c r="Y627" s="39"/>
      <c r="Z627" s="39"/>
      <c r="AA627" s="39"/>
      <c r="AB627" s="39"/>
      <c r="AC627" s="39"/>
      <c r="AD627" s="39"/>
      <c r="AE627" s="39"/>
      <c r="AR627" s="230" t="s">
        <v>473</v>
      </c>
      <c r="AT627" s="230" t="s">
        <v>139</v>
      </c>
      <c r="AU627" s="230" t="s">
        <v>86</v>
      </c>
      <c r="AY627" s="18" t="s">
        <v>136</v>
      </c>
      <c r="BE627" s="231">
        <f>IF(N627="základní",J627,0)</f>
        <v>0</v>
      </c>
      <c r="BF627" s="231">
        <f>IF(N627="snížená",J627,0)</f>
        <v>0</v>
      </c>
      <c r="BG627" s="231">
        <f>IF(N627="zákl. přenesená",J627,0)</f>
        <v>0</v>
      </c>
      <c r="BH627" s="231">
        <f>IF(N627="sníž. přenesená",J627,0)</f>
        <v>0</v>
      </c>
      <c r="BI627" s="231">
        <f>IF(N627="nulová",J627,0)</f>
        <v>0</v>
      </c>
      <c r="BJ627" s="18" t="s">
        <v>84</v>
      </c>
      <c r="BK627" s="231">
        <f>ROUND(I627*H627,2)</f>
        <v>0</v>
      </c>
      <c r="BL627" s="18" t="s">
        <v>473</v>
      </c>
      <c r="BM627" s="230" t="s">
        <v>755</v>
      </c>
    </row>
    <row r="628" s="2" customFormat="1">
      <c r="A628" s="39"/>
      <c r="B628" s="40"/>
      <c r="C628" s="41"/>
      <c r="D628" s="232" t="s">
        <v>146</v>
      </c>
      <c r="E628" s="41"/>
      <c r="F628" s="233" t="s">
        <v>754</v>
      </c>
      <c r="G628" s="41"/>
      <c r="H628" s="41"/>
      <c r="I628" s="234"/>
      <c r="J628" s="41"/>
      <c r="K628" s="41"/>
      <c r="L628" s="45"/>
      <c r="M628" s="235"/>
      <c r="N628" s="236"/>
      <c r="O628" s="92"/>
      <c r="P628" s="92"/>
      <c r="Q628" s="92"/>
      <c r="R628" s="92"/>
      <c r="S628" s="92"/>
      <c r="T628" s="93"/>
      <c r="U628" s="39"/>
      <c r="V628" s="39"/>
      <c r="W628" s="39"/>
      <c r="X628" s="39"/>
      <c r="Y628" s="39"/>
      <c r="Z628" s="39"/>
      <c r="AA628" s="39"/>
      <c r="AB628" s="39"/>
      <c r="AC628" s="39"/>
      <c r="AD628" s="39"/>
      <c r="AE628" s="39"/>
      <c r="AT628" s="18" t="s">
        <v>146</v>
      </c>
      <c r="AU628" s="18" t="s">
        <v>86</v>
      </c>
    </row>
    <row r="629" s="2" customFormat="1" ht="49.05" customHeight="1">
      <c r="A629" s="39"/>
      <c r="B629" s="40"/>
      <c r="C629" s="219" t="s">
        <v>756</v>
      </c>
      <c r="D629" s="219" t="s">
        <v>139</v>
      </c>
      <c r="E629" s="220" t="s">
        <v>757</v>
      </c>
      <c r="F629" s="221" t="s">
        <v>758</v>
      </c>
      <c r="G629" s="222" t="s">
        <v>142</v>
      </c>
      <c r="H629" s="223">
        <v>8.9670000000000005</v>
      </c>
      <c r="I629" s="224"/>
      <c r="J629" s="225">
        <f>ROUND(I629*H629,2)</f>
        <v>0</v>
      </c>
      <c r="K629" s="221" t="s">
        <v>1</v>
      </c>
      <c r="L629" s="45"/>
      <c r="M629" s="226" t="s">
        <v>1</v>
      </c>
      <c r="N629" s="227" t="s">
        <v>41</v>
      </c>
      <c r="O629" s="92"/>
      <c r="P629" s="228">
        <f>O629*H629</f>
        <v>0</v>
      </c>
      <c r="Q629" s="228">
        <v>0</v>
      </c>
      <c r="R629" s="228">
        <f>Q629*H629</f>
        <v>0</v>
      </c>
      <c r="S629" s="228">
        <v>0</v>
      </c>
      <c r="T629" s="229">
        <f>S629*H629</f>
        <v>0</v>
      </c>
      <c r="U629" s="39"/>
      <c r="V629" s="39"/>
      <c r="W629" s="39"/>
      <c r="X629" s="39"/>
      <c r="Y629" s="39"/>
      <c r="Z629" s="39"/>
      <c r="AA629" s="39"/>
      <c r="AB629" s="39"/>
      <c r="AC629" s="39"/>
      <c r="AD629" s="39"/>
      <c r="AE629" s="39"/>
      <c r="AR629" s="230" t="s">
        <v>473</v>
      </c>
      <c r="AT629" s="230" t="s">
        <v>139</v>
      </c>
      <c r="AU629" s="230" t="s">
        <v>86</v>
      </c>
      <c r="AY629" s="18" t="s">
        <v>136</v>
      </c>
      <c r="BE629" s="231">
        <f>IF(N629="základní",J629,0)</f>
        <v>0</v>
      </c>
      <c r="BF629" s="231">
        <f>IF(N629="snížená",J629,0)</f>
        <v>0</v>
      </c>
      <c r="BG629" s="231">
        <f>IF(N629="zákl. přenesená",J629,0)</f>
        <v>0</v>
      </c>
      <c r="BH629" s="231">
        <f>IF(N629="sníž. přenesená",J629,0)</f>
        <v>0</v>
      </c>
      <c r="BI629" s="231">
        <f>IF(N629="nulová",J629,0)</f>
        <v>0</v>
      </c>
      <c r="BJ629" s="18" t="s">
        <v>84</v>
      </c>
      <c r="BK629" s="231">
        <f>ROUND(I629*H629,2)</f>
        <v>0</v>
      </c>
      <c r="BL629" s="18" t="s">
        <v>473</v>
      </c>
      <c r="BM629" s="230" t="s">
        <v>759</v>
      </c>
    </row>
    <row r="630" s="2" customFormat="1">
      <c r="A630" s="39"/>
      <c r="B630" s="40"/>
      <c r="C630" s="41"/>
      <c r="D630" s="232" t="s">
        <v>146</v>
      </c>
      <c r="E630" s="41"/>
      <c r="F630" s="233" t="s">
        <v>758</v>
      </c>
      <c r="G630" s="41"/>
      <c r="H630" s="41"/>
      <c r="I630" s="234"/>
      <c r="J630" s="41"/>
      <c r="K630" s="41"/>
      <c r="L630" s="45"/>
      <c r="M630" s="235"/>
      <c r="N630" s="236"/>
      <c r="O630" s="92"/>
      <c r="P630" s="92"/>
      <c r="Q630" s="92"/>
      <c r="R630" s="92"/>
      <c r="S630" s="92"/>
      <c r="T630" s="93"/>
      <c r="U630" s="39"/>
      <c r="V630" s="39"/>
      <c r="W630" s="39"/>
      <c r="X630" s="39"/>
      <c r="Y630" s="39"/>
      <c r="Z630" s="39"/>
      <c r="AA630" s="39"/>
      <c r="AB630" s="39"/>
      <c r="AC630" s="39"/>
      <c r="AD630" s="39"/>
      <c r="AE630" s="39"/>
      <c r="AT630" s="18" t="s">
        <v>146</v>
      </c>
      <c r="AU630" s="18" t="s">
        <v>86</v>
      </c>
    </row>
    <row r="631" s="2" customFormat="1" ht="44.25" customHeight="1">
      <c r="A631" s="39"/>
      <c r="B631" s="40"/>
      <c r="C631" s="219" t="s">
        <v>760</v>
      </c>
      <c r="D631" s="219" t="s">
        <v>139</v>
      </c>
      <c r="E631" s="220" t="s">
        <v>761</v>
      </c>
      <c r="F631" s="221" t="s">
        <v>762</v>
      </c>
      <c r="G631" s="222" t="s">
        <v>727</v>
      </c>
      <c r="H631" s="223">
        <v>588.20000000000005</v>
      </c>
      <c r="I631" s="224"/>
      <c r="J631" s="225">
        <f>ROUND(I631*H631,2)</f>
        <v>0</v>
      </c>
      <c r="K631" s="221" t="s">
        <v>1</v>
      </c>
      <c r="L631" s="45"/>
      <c r="M631" s="226" t="s">
        <v>1</v>
      </c>
      <c r="N631" s="227" t="s">
        <v>41</v>
      </c>
      <c r="O631" s="92"/>
      <c r="P631" s="228">
        <f>O631*H631</f>
        <v>0</v>
      </c>
      <c r="Q631" s="228">
        <v>0</v>
      </c>
      <c r="R631" s="228">
        <f>Q631*H631</f>
        <v>0</v>
      </c>
      <c r="S631" s="228">
        <v>0</v>
      </c>
      <c r="T631" s="229">
        <f>S631*H631</f>
        <v>0</v>
      </c>
      <c r="U631" s="39"/>
      <c r="V631" s="39"/>
      <c r="W631" s="39"/>
      <c r="X631" s="39"/>
      <c r="Y631" s="39"/>
      <c r="Z631" s="39"/>
      <c r="AA631" s="39"/>
      <c r="AB631" s="39"/>
      <c r="AC631" s="39"/>
      <c r="AD631" s="39"/>
      <c r="AE631" s="39"/>
      <c r="AR631" s="230" t="s">
        <v>473</v>
      </c>
      <c r="AT631" s="230" t="s">
        <v>139</v>
      </c>
      <c r="AU631" s="230" t="s">
        <v>86</v>
      </c>
      <c r="AY631" s="18" t="s">
        <v>136</v>
      </c>
      <c r="BE631" s="231">
        <f>IF(N631="základní",J631,0)</f>
        <v>0</v>
      </c>
      <c r="BF631" s="231">
        <f>IF(N631="snížená",J631,0)</f>
        <v>0</v>
      </c>
      <c r="BG631" s="231">
        <f>IF(N631="zákl. přenesená",J631,0)</f>
        <v>0</v>
      </c>
      <c r="BH631" s="231">
        <f>IF(N631="sníž. přenesená",J631,0)</f>
        <v>0</v>
      </c>
      <c r="BI631" s="231">
        <f>IF(N631="nulová",J631,0)</f>
        <v>0</v>
      </c>
      <c r="BJ631" s="18" t="s">
        <v>84</v>
      </c>
      <c r="BK631" s="231">
        <f>ROUND(I631*H631,2)</f>
        <v>0</v>
      </c>
      <c r="BL631" s="18" t="s">
        <v>473</v>
      </c>
      <c r="BM631" s="230" t="s">
        <v>763</v>
      </c>
    </row>
    <row r="632" s="2" customFormat="1">
      <c r="A632" s="39"/>
      <c r="B632" s="40"/>
      <c r="C632" s="41"/>
      <c r="D632" s="232" t="s">
        <v>146</v>
      </c>
      <c r="E632" s="41"/>
      <c r="F632" s="233" t="s">
        <v>762</v>
      </c>
      <c r="G632" s="41"/>
      <c r="H632" s="41"/>
      <c r="I632" s="234"/>
      <c r="J632" s="41"/>
      <c r="K632" s="41"/>
      <c r="L632" s="45"/>
      <c r="M632" s="235"/>
      <c r="N632" s="236"/>
      <c r="O632" s="92"/>
      <c r="P632" s="92"/>
      <c r="Q632" s="92"/>
      <c r="R632" s="92"/>
      <c r="S632" s="92"/>
      <c r="T632" s="93"/>
      <c r="U632" s="39"/>
      <c r="V632" s="39"/>
      <c r="W632" s="39"/>
      <c r="X632" s="39"/>
      <c r="Y632" s="39"/>
      <c r="Z632" s="39"/>
      <c r="AA632" s="39"/>
      <c r="AB632" s="39"/>
      <c r="AC632" s="39"/>
      <c r="AD632" s="39"/>
      <c r="AE632" s="39"/>
      <c r="AT632" s="18" t="s">
        <v>146</v>
      </c>
      <c r="AU632" s="18" t="s">
        <v>86</v>
      </c>
    </row>
    <row r="633" s="2" customFormat="1" ht="44.25" customHeight="1">
      <c r="A633" s="39"/>
      <c r="B633" s="40"/>
      <c r="C633" s="219" t="s">
        <v>764</v>
      </c>
      <c r="D633" s="219" t="s">
        <v>139</v>
      </c>
      <c r="E633" s="220" t="s">
        <v>765</v>
      </c>
      <c r="F633" s="221" t="s">
        <v>762</v>
      </c>
      <c r="G633" s="222" t="s">
        <v>727</v>
      </c>
      <c r="H633" s="223">
        <v>117.7</v>
      </c>
      <c r="I633" s="224"/>
      <c r="J633" s="225">
        <f>ROUND(I633*H633,2)</f>
        <v>0</v>
      </c>
      <c r="K633" s="221" t="s">
        <v>1</v>
      </c>
      <c r="L633" s="45"/>
      <c r="M633" s="226" t="s">
        <v>1</v>
      </c>
      <c r="N633" s="227" t="s">
        <v>41</v>
      </c>
      <c r="O633" s="92"/>
      <c r="P633" s="228">
        <f>O633*H633</f>
        <v>0</v>
      </c>
      <c r="Q633" s="228">
        <v>0</v>
      </c>
      <c r="R633" s="228">
        <f>Q633*H633</f>
        <v>0</v>
      </c>
      <c r="S633" s="228">
        <v>0</v>
      </c>
      <c r="T633" s="229">
        <f>S633*H633</f>
        <v>0</v>
      </c>
      <c r="U633" s="39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R633" s="230" t="s">
        <v>473</v>
      </c>
      <c r="AT633" s="230" t="s">
        <v>139</v>
      </c>
      <c r="AU633" s="230" t="s">
        <v>86</v>
      </c>
      <c r="AY633" s="18" t="s">
        <v>136</v>
      </c>
      <c r="BE633" s="231">
        <f>IF(N633="základní",J633,0)</f>
        <v>0</v>
      </c>
      <c r="BF633" s="231">
        <f>IF(N633="snížená",J633,0)</f>
        <v>0</v>
      </c>
      <c r="BG633" s="231">
        <f>IF(N633="zákl. přenesená",J633,0)</f>
        <v>0</v>
      </c>
      <c r="BH633" s="231">
        <f>IF(N633="sníž. přenesená",J633,0)</f>
        <v>0</v>
      </c>
      <c r="BI633" s="231">
        <f>IF(N633="nulová",J633,0)</f>
        <v>0</v>
      </c>
      <c r="BJ633" s="18" t="s">
        <v>84</v>
      </c>
      <c r="BK633" s="231">
        <f>ROUND(I633*H633,2)</f>
        <v>0</v>
      </c>
      <c r="BL633" s="18" t="s">
        <v>473</v>
      </c>
      <c r="BM633" s="230" t="s">
        <v>766</v>
      </c>
    </row>
    <row r="634" s="2" customFormat="1">
      <c r="A634" s="39"/>
      <c r="B634" s="40"/>
      <c r="C634" s="41"/>
      <c r="D634" s="232" t="s">
        <v>146</v>
      </c>
      <c r="E634" s="41"/>
      <c r="F634" s="233" t="s">
        <v>762</v>
      </c>
      <c r="G634" s="41"/>
      <c r="H634" s="41"/>
      <c r="I634" s="234"/>
      <c r="J634" s="41"/>
      <c r="K634" s="41"/>
      <c r="L634" s="45"/>
      <c r="M634" s="235"/>
      <c r="N634" s="236"/>
      <c r="O634" s="92"/>
      <c r="P634" s="92"/>
      <c r="Q634" s="92"/>
      <c r="R634" s="92"/>
      <c r="S634" s="92"/>
      <c r="T634" s="93"/>
      <c r="U634" s="39"/>
      <c r="V634" s="39"/>
      <c r="W634" s="39"/>
      <c r="X634" s="39"/>
      <c r="Y634" s="39"/>
      <c r="Z634" s="39"/>
      <c r="AA634" s="39"/>
      <c r="AB634" s="39"/>
      <c r="AC634" s="39"/>
      <c r="AD634" s="39"/>
      <c r="AE634" s="39"/>
      <c r="AT634" s="18" t="s">
        <v>146</v>
      </c>
      <c r="AU634" s="18" t="s">
        <v>86</v>
      </c>
    </row>
    <row r="635" s="2" customFormat="1" ht="49.05" customHeight="1">
      <c r="A635" s="39"/>
      <c r="B635" s="40"/>
      <c r="C635" s="219" t="s">
        <v>767</v>
      </c>
      <c r="D635" s="219" t="s">
        <v>139</v>
      </c>
      <c r="E635" s="220" t="s">
        <v>768</v>
      </c>
      <c r="F635" s="221" t="s">
        <v>769</v>
      </c>
      <c r="G635" s="222" t="s">
        <v>727</v>
      </c>
      <c r="H635" s="223">
        <v>134.25</v>
      </c>
      <c r="I635" s="224"/>
      <c r="J635" s="225">
        <f>ROUND(I635*H635,2)</f>
        <v>0</v>
      </c>
      <c r="K635" s="221" t="s">
        <v>1</v>
      </c>
      <c r="L635" s="45"/>
      <c r="M635" s="226" t="s">
        <v>1</v>
      </c>
      <c r="N635" s="227" t="s">
        <v>41</v>
      </c>
      <c r="O635" s="92"/>
      <c r="P635" s="228">
        <f>O635*H635</f>
        <v>0</v>
      </c>
      <c r="Q635" s="228">
        <v>0</v>
      </c>
      <c r="R635" s="228">
        <f>Q635*H635</f>
        <v>0</v>
      </c>
      <c r="S635" s="228">
        <v>0</v>
      </c>
      <c r="T635" s="229">
        <f>S635*H635</f>
        <v>0</v>
      </c>
      <c r="U635" s="39"/>
      <c r="V635" s="39"/>
      <c r="W635" s="39"/>
      <c r="X635" s="39"/>
      <c r="Y635" s="39"/>
      <c r="Z635" s="39"/>
      <c r="AA635" s="39"/>
      <c r="AB635" s="39"/>
      <c r="AC635" s="39"/>
      <c r="AD635" s="39"/>
      <c r="AE635" s="39"/>
      <c r="AR635" s="230" t="s">
        <v>473</v>
      </c>
      <c r="AT635" s="230" t="s">
        <v>139</v>
      </c>
      <c r="AU635" s="230" t="s">
        <v>86</v>
      </c>
      <c r="AY635" s="18" t="s">
        <v>136</v>
      </c>
      <c r="BE635" s="231">
        <f>IF(N635="základní",J635,0)</f>
        <v>0</v>
      </c>
      <c r="BF635" s="231">
        <f>IF(N635="snížená",J635,0)</f>
        <v>0</v>
      </c>
      <c r="BG635" s="231">
        <f>IF(N635="zákl. přenesená",J635,0)</f>
        <v>0</v>
      </c>
      <c r="BH635" s="231">
        <f>IF(N635="sníž. přenesená",J635,0)</f>
        <v>0</v>
      </c>
      <c r="BI635" s="231">
        <f>IF(N635="nulová",J635,0)</f>
        <v>0</v>
      </c>
      <c r="BJ635" s="18" t="s">
        <v>84</v>
      </c>
      <c r="BK635" s="231">
        <f>ROUND(I635*H635,2)</f>
        <v>0</v>
      </c>
      <c r="BL635" s="18" t="s">
        <v>473</v>
      </c>
      <c r="BM635" s="230" t="s">
        <v>770</v>
      </c>
    </row>
    <row r="636" s="2" customFormat="1">
      <c r="A636" s="39"/>
      <c r="B636" s="40"/>
      <c r="C636" s="41"/>
      <c r="D636" s="232" t="s">
        <v>146</v>
      </c>
      <c r="E636" s="41"/>
      <c r="F636" s="233" t="s">
        <v>769</v>
      </c>
      <c r="G636" s="41"/>
      <c r="H636" s="41"/>
      <c r="I636" s="234"/>
      <c r="J636" s="41"/>
      <c r="K636" s="41"/>
      <c r="L636" s="45"/>
      <c r="M636" s="235"/>
      <c r="N636" s="236"/>
      <c r="O636" s="92"/>
      <c r="P636" s="92"/>
      <c r="Q636" s="92"/>
      <c r="R636" s="92"/>
      <c r="S636" s="92"/>
      <c r="T636" s="93"/>
      <c r="U636" s="39"/>
      <c r="V636" s="39"/>
      <c r="W636" s="39"/>
      <c r="X636" s="39"/>
      <c r="Y636" s="39"/>
      <c r="Z636" s="39"/>
      <c r="AA636" s="39"/>
      <c r="AB636" s="39"/>
      <c r="AC636" s="39"/>
      <c r="AD636" s="39"/>
      <c r="AE636" s="39"/>
      <c r="AT636" s="18" t="s">
        <v>146</v>
      </c>
      <c r="AU636" s="18" t="s">
        <v>86</v>
      </c>
    </row>
    <row r="637" s="2" customFormat="1" ht="49.05" customHeight="1">
      <c r="A637" s="39"/>
      <c r="B637" s="40"/>
      <c r="C637" s="219" t="s">
        <v>771</v>
      </c>
      <c r="D637" s="219" t="s">
        <v>139</v>
      </c>
      <c r="E637" s="220" t="s">
        <v>772</v>
      </c>
      <c r="F637" s="221" t="s">
        <v>773</v>
      </c>
      <c r="G637" s="222" t="s">
        <v>727</v>
      </c>
      <c r="H637" s="223">
        <v>1605.8</v>
      </c>
      <c r="I637" s="224"/>
      <c r="J637" s="225">
        <f>ROUND(I637*H637,2)</f>
        <v>0</v>
      </c>
      <c r="K637" s="221" t="s">
        <v>1</v>
      </c>
      <c r="L637" s="45"/>
      <c r="M637" s="226" t="s">
        <v>1</v>
      </c>
      <c r="N637" s="227" t="s">
        <v>41</v>
      </c>
      <c r="O637" s="92"/>
      <c r="P637" s="228">
        <f>O637*H637</f>
        <v>0</v>
      </c>
      <c r="Q637" s="228">
        <v>0</v>
      </c>
      <c r="R637" s="228">
        <f>Q637*H637</f>
        <v>0</v>
      </c>
      <c r="S637" s="228">
        <v>0</v>
      </c>
      <c r="T637" s="229">
        <f>S637*H637</f>
        <v>0</v>
      </c>
      <c r="U637" s="39"/>
      <c r="V637" s="39"/>
      <c r="W637" s="39"/>
      <c r="X637" s="39"/>
      <c r="Y637" s="39"/>
      <c r="Z637" s="39"/>
      <c r="AA637" s="39"/>
      <c r="AB637" s="39"/>
      <c r="AC637" s="39"/>
      <c r="AD637" s="39"/>
      <c r="AE637" s="39"/>
      <c r="AR637" s="230" t="s">
        <v>473</v>
      </c>
      <c r="AT637" s="230" t="s">
        <v>139</v>
      </c>
      <c r="AU637" s="230" t="s">
        <v>86</v>
      </c>
      <c r="AY637" s="18" t="s">
        <v>136</v>
      </c>
      <c r="BE637" s="231">
        <f>IF(N637="základní",J637,0)</f>
        <v>0</v>
      </c>
      <c r="BF637" s="231">
        <f>IF(N637="snížená",J637,0)</f>
        <v>0</v>
      </c>
      <c r="BG637" s="231">
        <f>IF(N637="zákl. přenesená",J637,0)</f>
        <v>0</v>
      </c>
      <c r="BH637" s="231">
        <f>IF(N637="sníž. přenesená",J637,0)</f>
        <v>0</v>
      </c>
      <c r="BI637" s="231">
        <f>IF(N637="nulová",J637,0)</f>
        <v>0</v>
      </c>
      <c r="BJ637" s="18" t="s">
        <v>84</v>
      </c>
      <c r="BK637" s="231">
        <f>ROUND(I637*H637,2)</f>
        <v>0</v>
      </c>
      <c r="BL637" s="18" t="s">
        <v>473</v>
      </c>
      <c r="BM637" s="230" t="s">
        <v>774</v>
      </c>
    </row>
    <row r="638" s="2" customFormat="1">
      <c r="A638" s="39"/>
      <c r="B638" s="40"/>
      <c r="C638" s="41"/>
      <c r="D638" s="232" t="s">
        <v>146</v>
      </c>
      <c r="E638" s="41"/>
      <c r="F638" s="233" t="s">
        <v>773</v>
      </c>
      <c r="G638" s="41"/>
      <c r="H638" s="41"/>
      <c r="I638" s="234"/>
      <c r="J638" s="41"/>
      <c r="K638" s="41"/>
      <c r="L638" s="45"/>
      <c r="M638" s="235"/>
      <c r="N638" s="236"/>
      <c r="O638" s="92"/>
      <c r="P638" s="92"/>
      <c r="Q638" s="92"/>
      <c r="R638" s="92"/>
      <c r="S638" s="92"/>
      <c r="T638" s="93"/>
      <c r="U638" s="39"/>
      <c r="V638" s="39"/>
      <c r="W638" s="39"/>
      <c r="X638" s="39"/>
      <c r="Y638" s="39"/>
      <c r="Z638" s="39"/>
      <c r="AA638" s="39"/>
      <c r="AB638" s="39"/>
      <c r="AC638" s="39"/>
      <c r="AD638" s="39"/>
      <c r="AE638" s="39"/>
      <c r="AT638" s="18" t="s">
        <v>146</v>
      </c>
      <c r="AU638" s="18" t="s">
        <v>86</v>
      </c>
    </row>
    <row r="639" s="2" customFormat="1" ht="37.8" customHeight="1">
      <c r="A639" s="39"/>
      <c r="B639" s="40"/>
      <c r="C639" s="219" t="s">
        <v>775</v>
      </c>
      <c r="D639" s="219" t="s">
        <v>139</v>
      </c>
      <c r="E639" s="220" t="s">
        <v>776</v>
      </c>
      <c r="F639" s="221" t="s">
        <v>777</v>
      </c>
      <c r="G639" s="222" t="s">
        <v>727</v>
      </c>
      <c r="H639" s="223">
        <v>2002.4000000000001</v>
      </c>
      <c r="I639" s="224"/>
      <c r="J639" s="225">
        <f>ROUND(I639*H639,2)</f>
        <v>0</v>
      </c>
      <c r="K639" s="221" t="s">
        <v>1</v>
      </c>
      <c r="L639" s="45"/>
      <c r="M639" s="226" t="s">
        <v>1</v>
      </c>
      <c r="N639" s="227" t="s">
        <v>41</v>
      </c>
      <c r="O639" s="92"/>
      <c r="P639" s="228">
        <f>O639*H639</f>
        <v>0</v>
      </c>
      <c r="Q639" s="228">
        <v>0</v>
      </c>
      <c r="R639" s="228">
        <f>Q639*H639</f>
        <v>0</v>
      </c>
      <c r="S639" s="228">
        <v>0</v>
      </c>
      <c r="T639" s="229">
        <f>S639*H639</f>
        <v>0</v>
      </c>
      <c r="U639" s="39"/>
      <c r="V639" s="39"/>
      <c r="W639" s="39"/>
      <c r="X639" s="39"/>
      <c r="Y639" s="39"/>
      <c r="Z639" s="39"/>
      <c r="AA639" s="39"/>
      <c r="AB639" s="39"/>
      <c r="AC639" s="39"/>
      <c r="AD639" s="39"/>
      <c r="AE639" s="39"/>
      <c r="AR639" s="230" t="s">
        <v>473</v>
      </c>
      <c r="AT639" s="230" t="s">
        <v>139</v>
      </c>
      <c r="AU639" s="230" t="s">
        <v>86</v>
      </c>
      <c r="AY639" s="18" t="s">
        <v>136</v>
      </c>
      <c r="BE639" s="231">
        <f>IF(N639="základní",J639,0)</f>
        <v>0</v>
      </c>
      <c r="BF639" s="231">
        <f>IF(N639="snížená",J639,0)</f>
        <v>0</v>
      </c>
      <c r="BG639" s="231">
        <f>IF(N639="zákl. přenesená",J639,0)</f>
        <v>0</v>
      </c>
      <c r="BH639" s="231">
        <f>IF(N639="sníž. přenesená",J639,0)</f>
        <v>0</v>
      </c>
      <c r="BI639" s="231">
        <f>IF(N639="nulová",J639,0)</f>
        <v>0</v>
      </c>
      <c r="BJ639" s="18" t="s">
        <v>84</v>
      </c>
      <c r="BK639" s="231">
        <f>ROUND(I639*H639,2)</f>
        <v>0</v>
      </c>
      <c r="BL639" s="18" t="s">
        <v>473</v>
      </c>
      <c r="BM639" s="230" t="s">
        <v>778</v>
      </c>
    </row>
    <row r="640" s="2" customFormat="1">
      <c r="A640" s="39"/>
      <c r="B640" s="40"/>
      <c r="C640" s="41"/>
      <c r="D640" s="232" t="s">
        <v>146</v>
      </c>
      <c r="E640" s="41"/>
      <c r="F640" s="233" t="s">
        <v>777</v>
      </c>
      <c r="G640" s="41"/>
      <c r="H640" s="41"/>
      <c r="I640" s="234"/>
      <c r="J640" s="41"/>
      <c r="K640" s="41"/>
      <c r="L640" s="45"/>
      <c r="M640" s="235"/>
      <c r="N640" s="236"/>
      <c r="O640" s="92"/>
      <c r="P640" s="92"/>
      <c r="Q640" s="92"/>
      <c r="R640" s="92"/>
      <c r="S640" s="92"/>
      <c r="T640" s="93"/>
      <c r="U640" s="39"/>
      <c r="V640" s="39"/>
      <c r="W640" s="39"/>
      <c r="X640" s="39"/>
      <c r="Y640" s="39"/>
      <c r="Z640" s="39"/>
      <c r="AA640" s="39"/>
      <c r="AB640" s="39"/>
      <c r="AC640" s="39"/>
      <c r="AD640" s="39"/>
      <c r="AE640" s="39"/>
      <c r="AT640" s="18" t="s">
        <v>146</v>
      </c>
      <c r="AU640" s="18" t="s">
        <v>86</v>
      </c>
    </row>
    <row r="641" s="2" customFormat="1" ht="37.8" customHeight="1">
      <c r="A641" s="39"/>
      <c r="B641" s="40"/>
      <c r="C641" s="219" t="s">
        <v>779</v>
      </c>
      <c r="D641" s="219" t="s">
        <v>139</v>
      </c>
      <c r="E641" s="220" t="s">
        <v>780</v>
      </c>
      <c r="F641" s="221" t="s">
        <v>777</v>
      </c>
      <c r="G641" s="222" t="s">
        <v>727</v>
      </c>
      <c r="H641" s="223">
        <v>1021.54</v>
      </c>
      <c r="I641" s="224"/>
      <c r="J641" s="225">
        <f>ROUND(I641*H641,2)</f>
        <v>0</v>
      </c>
      <c r="K641" s="221" t="s">
        <v>1</v>
      </c>
      <c r="L641" s="45"/>
      <c r="M641" s="226" t="s">
        <v>1</v>
      </c>
      <c r="N641" s="227" t="s">
        <v>41</v>
      </c>
      <c r="O641" s="92"/>
      <c r="P641" s="228">
        <f>O641*H641</f>
        <v>0</v>
      </c>
      <c r="Q641" s="228">
        <v>0</v>
      </c>
      <c r="R641" s="228">
        <f>Q641*H641</f>
        <v>0</v>
      </c>
      <c r="S641" s="228">
        <v>0</v>
      </c>
      <c r="T641" s="229">
        <f>S641*H641</f>
        <v>0</v>
      </c>
      <c r="U641" s="39"/>
      <c r="V641" s="39"/>
      <c r="W641" s="39"/>
      <c r="X641" s="39"/>
      <c r="Y641" s="39"/>
      <c r="Z641" s="39"/>
      <c r="AA641" s="39"/>
      <c r="AB641" s="39"/>
      <c r="AC641" s="39"/>
      <c r="AD641" s="39"/>
      <c r="AE641" s="39"/>
      <c r="AR641" s="230" t="s">
        <v>473</v>
      </c>
      <c r="AT641" s="230" t="s">
        <v>139</v>
      </c>
      <c r="AU641" s="230" t="s">
        <v>86</v>
      </c>
      <c r="AY641" s="18" t="s">
        <v>136</v>
      </c>
      <c r="BE641" s="231">
        <f>IF(N641="základní",J641,0)</f>
        <v>0</v>
      </c>
      <c r="BF641" s="231">
        <f>IF(N641="snížená",J641,0)</f>
        <v>0</v>
      </c>
      <c r="BG641" s="231">
        <f>IF(N641="zákl. přenesená",J641,0)</f>
        <v>0</v>
      </c>
      <c r="BH641" s="231">
        <f>IF(N641="sníž. přenesená",J641,0)</f>
        <v>0</v>
      </c>
      <c r="BI641" s="231">
        <f>IF(N641="nulová",J641,0)</f>
        <v>0</v>
      </c>
      <c r="BJ641" s="18" t="s">
        <v>84</v>
      </c>
      <c r="BK641" s="231">
        <f>ROUND(I641*H641,2)</f>
        <v>0</v>
      </c>
      <c r="BL641" s="18" t="s">
        <v>473</v>
      </c>
      <c r="BM641" s="230" t="s">
        <v>781</v>
      </c>
    </row>
    <row r="642" s="2" customFormat="1">
      <c r="A642" s="39"/>
      <c r="B642" s="40"/>
      <c r="C642" s="41"/>
      <c r="D642" s="232" t="s">
        <v>146</v>
      </c>
      <c r="E642" s="41"/>
      <c r="F642" s="233" t="s">
        <v>777</v>
      </c>
      <c r="G642" s="41"/>
      <c r="H642" s="41"/>
      <c r="I642" s="234"/>
      <c r="J642" s="41"/>
      <c r="K642" s="41"/>
      <c r="L642" s="45"/>
      <c r="M642" s="235"/>
      <c r="N642" s="236"/>
      <c r="O642" s="92"/>
      <c r="P642" s="92"/>
      <c r="Q642" s="92"/>
      <c r="R642" s="92"/>
      <c r="S642" s="92"/>
      <c r="T642" s="93"/>
      <c r="U642" s="39"/>
      <c r="V642" s="39"/>
      <c r="W642" s="39"/>
      <c r="X642" s="39"/>
      <c r="Y642" s="39"/>
      <c r="Z642" s="39"/>
      <c r="AA642" s="39"/>
      <c r="AB642" s="39"/>
      <c r="AC642" s="39"/>
      <c r="AD642" s="39"/>
      <c r="AE642" s="39"/>
      <c r="AT642" s="18" t="s">
        <v>146</v>
      </c>
      <c r="AU642" s="18" t="s">
        <v>86</v>
      </c>
    </row>
    <row r="643" s="2" customFormat="1" ht="24.15" customHeight="1">
      <c r="A643" s="39"/>
      <c r="B643" s="40"/>
      <c r="C643" s="219" t="s">
        <v>782</v>
      </c>
      <c r="D643" s="219" t="s">
        <v>139</v>
      </c>
      <c r="E643" s="220" t="s">
        <v>783</v>
      </c>
      <c r="F643" s="221" t="s">
        <v>784</v>
      </c>
      <c r="G643" s="222" t="s">
        <v>509</v>
      </c>
      <c r="H643" s="292"/>
      <c r="I643" s="224"/>
      <c r="J643" s="225">
        <f>ROUND(I643*H643,2)</f>
        <v>0</v>
      </c>
      <c r="K643" s="221" t="s">
        <v>143</v>
      </c>
      <c r="L643" s="45"/>
      <c r="M643" s="226" t="s">
        <v>1</v>
      </c>
      <c r="N643" s="227" t="s">
        <v>41</v>
      </c>
      <c r="O643" s="92"/>
      <c r="P643" s="228">
        <f>O643*H643</f>
        <v>0</v>
      </c>
      <c r="Q643" s="228">
        <v>0</v>
      </c>
      <c r="R643" s="228">
        <f>Q643*H643</f>
        <v>0</v>
      </c>
      <c r="S643" s="228">
        <v>0</v>
      </c>
      <c r="T643" s="229">
        <f>S643*H643</f>
        <v>0</v>
      </c>
      <c r="U643" s="39"/>
      <c r="V643" s="39"/>
      <c r="W643" s="39"/>
      <c r="X643" s="39"/>
      <c r="Y643" s="39"/>
      <c r="Z643" s="39"/>
      <c r="AA643" s="39"/>
      <c r="AB643" s="39"/>
      <c r="AC643" s="39"/>
      <c r="AD643" s="39"/>
      <c r="AE643" s="39"/>
      <c r="AR643" s="230" t="s">
        <v>473</v>
      </c>
      <c r="AT643" s="230" t="s">
        <v>139</v>
      </c>
      <c r="AU643" s="230" t="s">
        <v>86</v>
      </c>
      <c r="AY643" s="18" t="s">
        <v>136</v>
      </c>
      <c r="BE643" s="231">
        <f>IF(N643="základní",J643,0)</f>
        <v>0</v>
      </c>
      <c r="BF643" s="231">
        <f>IF(N643="snížená",J643,0)</f>
        <v>0</v>
      </c>
      <c r="BG643" s="231">
        <f>IF(N643="zákl. přenesená",J643,0)</f>
        <v>0</v>
      </c>
      <c r="BH643" s="231">
        <f>IF(N643="sníž. přenesená",J643,0)</f>
        <v>0</v>
      </c>
      <c r="BI643" s="231">
        <f>IF(N643="nulová",J643,0)</f>
        <v>0</v>
      </c>
      <c r="BJ643" s="18" t="s">
        <v>84</v>
      </c>
      <c r="BK643" s="231">
        <f>ROUND(I643*H643,2)</f>
        <v>0</v>
      </c>
      <c r="BL643" s="18" t="s">
        <v>473</v>
      </c>
      <c r="BM643" s="230" t="s">
        <v>785</v>
      </c>
    </row>
    <row r="644" s="2" customFormat="1">
      <c r="A644" s="39"/>
      <c r="B644" s="40"/>
      <c r="C644" s="41"/>
      <c r="D644" s="232" t="s">
        <v>146</v>
      </c>
      <c r="E644" s="41"/>
      <c r="F644" s="233" t="s">
        <v>786</v>
      </c>
      <c r="G644" s="41"/>
      <c r="H644" s="41"/>
      <c r="I644" s="234"/>
      <c r="J644" s="41"/>
      <c r="K644" s="41"/>
      <c r="L644" s="45"/>
      <c r="M644" s="235"/>
      <c r="N644" s="236"/>
      <c r="O644" s="92"/>
      <c r="P644" s="92"/>
      <c r="Q644" s="92"/>
      <c r="R644" s="92"/>
      <c r="S644" s="92"/>
      <c r="T644" s="93"/>
      <c r="U644" s="39"/>
      <c r="V644" s="39"/>
      <c r="W644" s="39"/>
      <c r="X644" s="39"/>
      <c r="Y644" s="39"/>
      <c r="Z644" s="39"/>
      <c r="AA644" s="39"/>
      <c r="AB644" s="39"/>
      <c r="AC644" s="39"/>
      <c r="AD644" s="39"/>
      <c r="AE644" s="39"/>
      <c r="AT644" s="18" t="s">
        <v>146</v>
      </c>
      <c r="AU644" s="18" t="s">
        <v>86</v>
      </c>
    </row>
    <row r="645" s="2" customFormat="1">
      <c r="A645" s="39"/>
      <c r="B645" s="40"/>
      <c r="C645" s="41"/>
      <c r="D645" s="237" t="s">
        <v>148</v>
      </c>
      <c r="E645" s="41"/>
      <c r="F645" s="238" t="s">
        <v>787</v>
      </c>
      <c r="G645" s="41"/>
      <c r="H645" s="41"/>
      <c r="I645" s="234"/>
      <c r="J645" s="41"/>
      <c r="K645" s="41"/>
      <c r="L645" s="45"/>
      <c r="M645" s="235"/>
      <c r="N645" s="236"/>
      <c r="O645" s="92"/>
      <c r="P645" s="92"/>
      <c r="Q645" s="92"/>
      <c r="R645" s="92"/>
      <c r="S645" s="92"/>
      <c r="T645" s="93"/>
      <c r="U645" s="39"/>
      <c r="V645" s="39"/>
      <c r="W645" s="39"/>
      <c r="X645" s="39"/>
      <c r="Y645" s="39"/>
      <c r="Z645" s="39"/>
      <c r="AA645" s="39"/>
      <c r="AB645" s="39"/>
      <c r="AC645" s="39"/>
      <c r="AD645" s="39"/>
      <c r="AE645" s="39"/>
      <c r="AT645" s="18" t="s">
        <v>148</v>
      </c>
      <c r="AU645" s="18" t="s">
        <v>86</v>
      </c>
    </row>
    <row r="646" s="12" customFormat="1" ht="22.8" customHeight="1">
      <c r="A646" s="12"/>
      <c r="B646" s="203"/>
      <c r="C646" s="204"/>
      <c r="D646" s="205" t="s">
        <v>75</v>
      </c>
      <c r="E646" s="217" t="s">
        <v>788</v>
      </c>
      <c r="F646" s="217" t="s">
        <v>789</v>
      </c>
      <c r="G646" s="204"/>
      <c r="H646" s="204"/>
      <c r="I646" s="207"/>
      <c r="J646" s="218">
        <f>BK646</f>
        <v>0</v>
      </c>
      <c r="K646" s="204"/>
      <c r="L646" s="209"/>
      <c r="M646" s="210"/>
      <c r="N646" s="211"/>
      <c r="O646" s="211"/>
      <c r="P646" s="212">
        <f>SUM(P647:P688)</f>
        <v>0</v>
      </c>
      <c r="Q646" s="211"/>
      <c r="R646" s="212">
        <f>SUM(R647:R688)</f>
        <v>6.3486085000000001</v>
      </c>
      <c r="S646" s="211"/>
      <c r="T646" s="213">
        <f>SUM(T647:T688)</f>
        <v>18.115024999999999</v>
      </c>
      <c r="U646" s="12"/>
      <c r="V646" s="12"/>
      <c r="W646" s="12"/>
      <c r="X646" s="12"/>
      <c r="Y646" s="12"/>
      <c r="Z646" s="12"/>
      <c r="AA646" s="12"/>
      <c r="AB646" s="12"/>
      <c r="AC646" s="12"/>
      <c r="AD646" s="12"/>
      <c r="AE646" s="12"/>
      <c r="AR646" s="214" t="s">
        <v>86</v>
      </c>
      <c r="AT646" s="215" t="s">
        <v>75</v>
      </c>
      <c r="AU646" s="215" t="s">
        <v>84</v>
      </c>
      <c r="AY646" s="214" t="s">
        <v>136</v>
      </c>
      <c r="BK646" s="216">
        <f>SUM(BK647:BK688)</f>
        <v>0</v>
      </c>
    </row>
    <row r="647" s="2" customFormat="1" ht="16.5" customHeight="1">
      <c r="A647" s="39"/>
      <c r="B647" s="40"/>
      <c r="C647" s="219" t="s">
        <v>790</v>
      </c>
      <c r="D647" s="219" t="s">
        <v>139</v>
      </c>
      <c r="E647" s="220" t="s">
        <v>791</v>
      </c>
      <c r="F647" s="221" t="s">
        <v>792</v>
      </c>
      <c r="G647" s="222" t="s">
        <v>142</v>
      </c>
      <c r="H647" s="223">
        <v>208.72</v>
      </c>
      <c r="I647" s="224"/>
      <c r="J647" s="225">
        <f>ROUND(I647*H647,2)</f>
        <v>0</v>
      </c>
      <c r="K647" s="221" t="s">
        <v>143</v>
      </c>
      <c r="L647" s="45"/>
      <c r="M647" s="226" t="s">
        <v>1</v>
      </c>
      <c r="N647" s="227" t="s">
        <v>41</v>
      </c>
      <c r="O647" s="92"/>
      <c r="P647" s="228">
        <f>O647*H647</f>
        <v>0</v>
      </c>
      <c r="Q647" s="228">
        <v>0</v>
      </c>
      <c r="R647" s="228">
        <f>Q647*H647</f>
        <v>0</v>
      </c>
      <c r="S647" s="228">
        <v>0</v>
      </c>
      <c r="T647" s="229">
        <f>S647*H647</f>
        <v>0</v>
      </c>
      <c r="U647" s="39"/>
      <c r="V647" s="39"/>
      <c r="W647" s="39"/>
      <c r="X647" s="39"/>
      <c r="Y647" s="39"/>
      <c r="Z647" s="39"/>
      <c r="AA647" s="39"/>
      <c r="AB647" s="39"/>
      <c r="AC647" s="39"/>
      <c r="AD647" s="39"/>
      <c r="AE647" s="39"/>
      <c r="AR647" s="230" t="s">
        <v>473</v>
      </c>
      <c r="AT647" s="230" t="s">
        <v>139</v>
      </c>
      <c r="AU647" s="230" t="s">
        <v>86</v>
      </c>
      <c r="AY647" s="18" t="s">
        <v>136</v>
      </c>
      <c r="BE647" s="231">
        <f>IF(N647="základní",J647,0)</f>
        <v>0</v>
      </c>
      <c r="BF647" s="231">
        <f>IF(N647="snížená",J647,0)</f>
        <v>0</v>
      </c>
      <c r="BG647" s="231">
        <f>IF(N647="zákl. přenesená",J647,0)</f>
        <v>0</v>
      </c>
      <c r="BH647" s="231">
        <f>IF(N647="sníž. přenesená",J647,0)</f>
        <v>0</v>
      </c>
      <c r="BI647" s="231">
        <f>IF(N647="nulová",J647,0)</f>
        <v>0</v>
      </c>
      <c r="BJ647" s="18" t="s">
        <v>84</v>
      </c>
      <c r="BK647" s="231">
        <f>ROUND(I647*H647,2)</f>
        <v>0</v>
      </c>
      <c r="BL647" s="18" t="s">
        <v>473</v>
      </c>
      <c r="BM647" s="230" t="s">
        <v>793</v>
      </c>
    </row>
    <row r="648" s="2" customFormat="1">
      <c r="A648" s="39"/>
      <c r="B648" s="40"/>
      <c r="C648" s="41"/>
      <c r="D648" s="232" t="s">
        <v>146</v>
      </c>
      <c r="E648" s="41"/>
      <c r="F648" s="233" t="s">
        <v>794</v>
      </c>
      <c r="G648" s="41"/>
      <c r="H648" s="41"/>
      <c r="I648" s="234"/>
      <c r="J648" s="41"/>
      <c r="K648" s="41"/>
      <c r="L648" s="45"/>
      <c r="M648" s="235"/>
      <c r="N648" s="236"/>
      <c r="O648" s="92"/>
      <c r="P648" s="92"/>
      <c r="Q648" s="92"/>
      <c r="R648" s="92"/>
      <c r="S648" s="92"/>
      <c r="T648" s="93"/>
      <c r="U648" s="39"/>
      <c r="V648" s="39"/>
      <c r="W648" s="39"/>
      <c r="X648" s="39"/>
      <c r="Y648" s="39"/>
      <c r="Z648" s="39"/>
      <c r="AA648" s="39"/>
      <c r="AB648" s="39"/>
      <c r="AC648" s="39"/>
      <c r="AD648" s="39"/>
      <c r="AE648" s="39"/>
      <c r="AT648" s="18" t="s">
        <v>146</v>
      </c>
      <c r="AU648" s="18" t="s">
        <v>86</v>
      </c>
    </row>
    <row r="649" s="2" customFormat="1">
      <c r="A649" s="39"/>
      <c r="B649" s="40"/>
      <c r="C649" s="41"/>
      <c r="D649" s="237" t="s">
        <v>148</v>
      </c>
      <c r="E649" s="41"/>
      <c r="F649" s="238" t="s">
        <v>795</v>
      </c>
      <c r="G649" s="41"/>
      <c r="H649" s="41"/>
      <c r="I649" s="234"/>
      <c r="J649" s="41"/>
      <c r="K649" s="41"/>
      <c r="L649" s="45"/>
      <c r="M649" s="235"/>
      <c r="N649" s="236"/>
      <c r="O649" s="92"/>
      <c r="P649" s="92"/>
      <c r="Q649" s="92"/>
      <c r="R649" s="92"/>
      <c r="S649" s="92"/>
      <c r="T649" s="93"/>
      <c r="U649" s="39"/>
      <c r="V649" s="39"/>
      <c r="W649" s="39"/>
      <c r="X649" s="39"/>
      <c r="Y649" s="39"/>
      <c r="Z649" s="39"/>
      <c r="AA649" s="39"/>
      <c r="AB649" s="39"/>
      <c r="AC649" s="39"/>
      <c r="AD649" s="39"/>
      <c r="AE649" s="39"/>
      <c r="AT649" s="18" t="s">
        <v>148</v>
      </c>
      <c r="AU649" s="18" t="s">
        <v>86</v>
      </c>
    </row>
    <row r="650" s="2" customFormat="1" ht="16.5" customHeight="1">
      <c r="A650" s="39"/>
      <c r="B650" s="40"/>
      <c r="C650" s="219" t="s">
        <v>796</v>
      </c>
      <c r="D650" s="219" t="s">
        <v>139</v>
      </c>
      <c r="E650" s="220" t="s">
        <v>797</v>
      </c>
      <c r="F650" s="221" t="s">
        <v>798</v>
      </c>
      <c r="G650" s="222" t="s">
        <v>142</v>
      </c>
      <c r="H650" s="223">
        <v>208.72</v>
      </c>
      <c r="I650" s="224"/>
      <c r="J650" s="225">
        <f>ROUND(I650*H650,2)</f>
        <v>0</v>
      </c>
      <c r="K650" s="221" t="s">
        <v>143</v>
      </c>
      <c r="L650" s="45"/>
      <c r="M650" s="226" t="s">
        <v>1</v>
      </c>
      <c r="N650" s="227" t="s">
        <v>41</v>
      </c>
      <c r="O650" s="92"/>
      <c r="P650" s="228">
        <f>O650*H650</f>
        <v>0</v>
      </c>
      <c r="Q650" s="228">
        <v>0.00029999999999999997</v>
      </c>
      <c r="R650" s="228">
        <f>Q650*H650</f>
        <v>0.062615999999999991</v>
      </c>
      <c r="S650" s="228">
        <v>0</v>
      </c>
      <c r="T650" s="229">
        <f>S650*H650</f>
        <v>0</v>
      </c>
      <c r="U650" s="39"/>
      <c r="V650" s="39"/>
      <c r="W650" s="39"/>
      <c r="X650" s="39"/>
      <c r="Y650" s="39"/>
      <c r="Z650" s="39"/>
      <c r="AA650" s="39"/>
      <c r="AB650" s="39"/>
      <c r="AC650" s="39"/>
      <c r="AD650" s="39"/>
      <c r="AE650" s="39"/>
      <c r="AR650" s="230" t="s">
        <v>473</v>
      </c>
      <c r="AT650" s="230" t="s">
        <v>139</v>
      </c>
      <c r="AU650" s="230" t="s">
        <v>86</v>
      </c>
      <c r="AY650" s="18" t="s">
        <v>136</v>
      </c>
      <c r="BE650" s="231">
        <f>IF(N650="základní",J650,0)</f>
        <v>0</v>
      </c>
      <c r="BF650" s="231">
        <f>IF(N650="snížená",J650,0)</f>
        <v>0</v>
      </c>
      <c r="BG650" s="231">
        <f>IF(N650="zákl. přenesená",J650,0)</f>
        <v>0</v>
      </c>
      <c r="BH650" s="231">
        <f>IF(N650="sníž. přenesená",J650,0)</f>
        <v>0</v>
      </c>
      <c r="BI650" s="231">
        <f>IF(N650="nulová",J650,0)</f>
        <v>0</v>
      </c>
      <c r="BJ650" s="18" t="s">
        <v>84</v>
      </c>
      <c r="BK650" s="231">
        <f>ROUND(I650*H650,2)</f>
        <v>0</v>
      </c>
      <c r="BL650" s="18" t="s">
        <v>473</v>
      </c>
      <c r="BM650" s="230" t="s">
        <v>799</v>
      </c>
    </row>
    <row r="651" s="2" customFormat="1">
      <c r="A651" s="39"/>
      <c r="B651" s="40"/>
      <c r="C651" s="41"/>
      <c r="D651" s="232" t="s">
        <v>146</v>
      </c>
      <c r="E651" s="41"/>
      <c r="F651" s="233" t="s">
        <v>800</v>
      </c>
      <c r="G651" s="41"/>
      <c r="H651" s="41"/>
      <c r="I651" s="234"/>
      <c r="J651" s="41"/>
      <c r="K651" s="41"/>
      <c r="L651" s="45"/>
      <c r="M651" s="235"/>
      <c r="N651" s="236"/>
      <c r="O651" s="92"/>
      <c r="P651" s="92"/>
      <c r="Q651" s="92"/>
      <c r="R651" s="92"/>
      <c r="S651" s="92"/>
      <c r="T651" s="93"/>
      <c r="U651" s="39"/>
      <c r="V651" s="39"/>
      <c r="W651" s="39"/>
      <c r="X651" s="39"/>
      <c r="Y651" s="39"/>
      <c r="Z651" s="39"/>
      <c r="AA651" s="39"/>
      <c r="AB651" s="39"/>
      <c r="AC651" s="39"/>
      <c r="AD651" s="39"/>
      <c r="AE651" s="39"/>
      <c r="AT651" s="18" t="s">
        <v>146</v>
      </c>
      <c r="AU651" s="18" t="s">
        <v>86</v>
      </c>
    </row>
    <row r="652" s="2" customFormat="1">
      <c r="A652" s="39"/>
      <c r="B652" s="40"/>
      <c r="C652" s="41"/>
      <c r="D652" s="237" t="s">
        <v>148</v>
      </c>
      <c r="E652" s="41"/>
      <c r="F652" s="238" t="s">
        <v>801</v>
      </c>
      <c r="G652" s="41"/>
      <c r="H652" s="41"/>
      <c r="I652" s="234"/>
      <c r="J652" s="41"/>
      <c r="K652" s="41"/>
      <c r="L652" s="45"/>
      <c r="M652" s="235"/>
      <c r="N652" s="236"/>
      <c r="O652" s="92"/>
      <c r="P652" s="92"/>
      <c r="Q652" s="92"/>
      <c r="R652" s="92"/>
      <c r="S652" s="92"/>
      <c r="T652" s="93"/>
      <c r="U652" s="39"/>
      <c r="V652" s="39"/>
      <c r="W652" s="39"/>
      <c r="X652" s="39"/>
      <c r="Y652" s="39"/>
      <c r="Z652" s="39"/>
      <c r="AA652" s="39"/>
      <c r="AB652" s="39"/>
      <c r="AC652" s="39"/>
      <c r="AD652" s="39"/>
      <c r="AE652" s="39"/>
      <c r="AT652" s="18" t="s">
        <v>148</v>
      </c>
      <c r="AU652" s="18" t="s">
        <v>86</v>
      </c>
    </row>
    <row r="653" s="2" customFormat="1" ht="21.75" customHeight="1">
      <c r="A653" s="39"/>
      <c r="B653" s="40"/>
      <c r="C653" s="219" t="s">
        <v>802</v>
      </c>
      <c r="D653" s="219" t="s">
        <v>139</v>
      </c>
      <c r="E653" s="220" t="s">
        <v>803</v>
      </c>
      <c r="F653" s="221" t="s">
        <v>804</v>
      </c>
      <c r="G653" s="222" t="s">
        <v>142</v>
      </c>
      <c r="H653" s="223">
        <v>164.77000000000001</v>
      </c>
      <c r="I653" s="224"/>
      <c r="J653" s="225">
        <f>ROUND(I653*H653,2)</f>
        <v>0</v>
      </c>
      <c r="K653" s="221" t="s">
        <v>143</v>
      </c>
      <c r="L653" s="45"/>
      <c r="M653" s="226" t="s">
        <v>1</v>
      </c>
      <c r="N653" s="227" t="s">
        <v>41</v>
      </c>
      <c r="O653" s="92"/>
      <c r="P653" s="228">
        <f>O653*H653</f>
        <v>0</v>
      </c>
      <c r="Q653" s="228">
        <v>0.0044999999999999997</v>
      </c>
      <c r="R653" s="228">
        <f>Q653*H653</f>
        <v>0.74146500000000004</v>
      </c>
      <c r="S653" s="228">
        <v>0</v>
      </c>
      <c r="T653" s="229">
        <f>S653*H653</f>
        <v>0</v>
      </c>
      <c r="U653" s="39"/>
      <c r="V653" s="39"/>
      <c r="W653" s="39"/>
      <c r="X653" s="39"/>
      <c r="Y653" s="39"/>
      <c r="Z653" s="39"/>
      <c r="AA653" s="39"/>
      <c r="AB653" s="39"/>
      <c r="AC653" s="39"/>
      <c r="AD653" s="39"/>
      <c r="AE653" s="39"/>
      <c r="AR653" s="230" t="s">
        <v>473</v>
      </c>
      <c r="AT653" s="230" t="s">
        <v>139</v>
      </c>
      <c r="AU653" s="230" t="s">
        <v>86</v>
      </c>
      <c r="AY653" s="18" t="s">
        <v>136</v>
      </c>
      <c r="BE653" s="231">
        <f>IF(N653="základní",J653,0)</f>
        <v>0</v>
      </c>
      <c r="BF653" s="231">
        <f>IF(N653="snížená",J653,0)</f>
        <v>0</v>
      </c>
      <c r="BG653" s="231">
        <f>IF(N653="zákl. přenesená",J653,0)</f>
        <v>0</v>
      </c>
      <c r="BH653" s="231">
        <f>IF(N653="sníž. přenesená",J653,0)</f>
        <v>0</v>
      </c>
      <c r="BI653" s="231">
        <f>IF(N653="nulová",J653,0)</f>
        <v>0</v>
      </c>
      <c r="BJ653" s="18" t="s">
        <v>84</v>
      </c>
      <c r="BK653" s="231">
        <f>ROUND(I653*H653,2)</f>
        <v>0</v>
      </c>
      <c r="BL653" s="18" t="s">
        <v>473</v>
      </c>
      <c r="BM653" s="230" t="s">
        <v>805</v>
      </c>
    </row>
    <row r="654" s="2" customFormat="1">
      <c r="A654" s="39"/>
      <c r="B654" s="40"/>
      <c r="C654" s="41"/>
      <c r="D654" s="232" t="s">
        <v>146</v>
      </c>
      <c r="E654" s="41"/>
      <c r="F654" s="233" t="s">
        <v>806</v>
      </c>
      <c r="G654" s="41"/>
      <c r="H654" s="41"/>
      <c r="I654" s="234"/>
      <c r="J654" s="41"/>
      <c r="K654" s="41"/>
      <c r="L654" s="45"/>
      <c r="M654" s="235"/>
      <c r="N654" s="236"/>
      <c r="O654" s="92"/>
      <c r="P654" s="92"/>
      <c r="Q654" s="92"/>
      <c r="R654" s="92"/>
      <c r="S654" s="92"/>
      <c r="T654" s="93"/>
      <c r="U654" s="39"/>
      <c r="V654" s="39"/>
      <c r="W654" s="39"/>
      <c r="X654" s="39"/>
      <c r="Y654" s="39"/>
      <c r="Z654" s="39"/>
      <c r="AA654" s="39"/>
      <c r="AB654" s="39"/>
      <c r="AC654" s="39"/>
      <c r="AD654" s="39"/>
      <c r="AE654" s="39"/>
      <c r="AT654" s="18" t="s">
        <v>146</v>
      </c>
      <c r="AU654" s="18" t="s">
        <v>86</v>
      </c>
    </row>
    <row r="655" s="2" customFormat="1">
      <c r="A655" s="39"/>
      <c r="B655" s="40"/>
      <c r="C655" s="41"/>
      <c r="D655" s="237" t="s">
        <v>148</v>
      </c>
      <c r="E655" s="41"/>
      <c r="F655" s="238" t="s">
        <v>807</v>
      </c>
      <c r="G655" s="41"/>
      <c r="H655" s="41"/>
      <c r="I655" s="234"/>
      <c r="J655" s="41"/>
      <c r="K655" s="41"/>
      <c r="L655" s="45"/>
      <c r="M655" s="235"/>
      <c r="N655" s="236"/>
      <c r="O655" s="92"/>
      <c r="P655" s="92"/>
      <c r="Q655" s="92"/>
      <c r="R655" s="92"/>
      <c r="S655" s="92"/>
      <c r="T655" s="93"/>
      <c r="U655" s="39"/>
      <c r="V655" s="39"/>
      <c r="W655" s="39"/>
      <c r="X655" s="39"/>
      <c r="Y655" s="39"/>
      <c r="Z655" s="39"/>
      <c r="AA655" s="39"/>
      <c r="AB655" s="39"/>
      <c r="AC655" s="39"/>
      <c r="AD655" s="39"/>
      <c r="AE655" s="39"/>
      <c r="AT655" s="18" t="s">
        <v>148</v>
      </c>
      <c r="AU655" s="18" t="s">
        <v>86</v>
      </c>
    </row>
    <row r="656" s="14" customFormat="1">
      <c r="A656" s="14"/>
      <c r="B656" s="249"/>
      <c r="C656" s="250"/>
      <c r="D656" s="232" t="s">
        <v>150</v>
      </c>
      <c r="E656" s="251" t="s">
        <v>1</v>
      </c>
      <c r="F656" s="252" t="s">
        <v>808</v>
      </c>
      <c r="G656" s="250"/>
      <c r="H656" s="253">
        <v>164.77000000000001</v>
      </c>
      <c r="I656" s="254"/>
      <c r="J656" s="250"/>
      <c r="K656" s="250"/>
      <c r="L656" s="255"/>
      <c r="M656" s="256"/>
      <c r="N656" s="257"/>
      <c r="O656" s="257"/>
      <c r="P656" s="257"/>
      <c r="Q656" s="257"/>
      <c r="R656" s="257"/>
      <c r="S656" s="257"/>
      <c r="T656" s="258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59" t="s">
        <v>150</v>
      </c>
      <c r="AU656" s="259" t="s">
        <v>86</v>
      </c>
      <c r="AV656" s="14" t="s">
        <v>86</v>
      </c>
      <c r="AW656" s="14" t="s">
        <v>32</v>
      </c>
      <c r="AX656" s="14" t="s">
        <v>76</v>
      </c>
      <c r="AY656" s="259" t="s">
        <v>136</v>
      </c>
    </row>
    <row r="657" s="15" customFormat="1">
      <c r="A657" s="15"/>
      <c r="B657" s="260"/>
      <c r="C657" s="261"/>
      <c r="D657" s="232" t="s">
        <v>150</v>
      </c>
      <c r="E657" s="262" t="s">
        <v>1</v>
      </c>
      <c r="F657" s="263" t="s">
        <v>153</v>
      </c>
      <c r="G657" s="261"/>
      <c r="H657" s="264">
        <v>164.77000000000001</v>
      </c>
      <c r="I657" s="265"/>
      <c r="J657" s="261"/>
      <c r="K657" s="261"/>
      <c r="L657" s="266"/>
      <c r="M657" s="267"/>
      <c r="N657" s="268"/>
      <c r="O657" s="268"/>
      <c r="P657" s="268"/>
      <c r="Q657" s="268"/>
      <c r="R657" s="268"/>
      <c r="S657" s="268"/>
      <c r="T657" s="269"/>
      <c r="U657" s="15"/>
      <c r="V657" s="15"/>
      <c r="W657" s="15"/>
      <c r="X657" s="15"/>
      <c r="Y657" s="15"/>
      <c r="Z657" s="15"/>
      <c r="AA657" s="15"/>
      <c r="AB657" s="15"/>
      <c r="AC657" s="15"/>
      <c r="AD657" s="15"/>
      <c r="AE657" s="15"/>
      <c r="AT657" s="270" t="s">
        <v>150</v>
      </c>
      <c r="AU657" s="270" t="s">
        <v>86</v>
      </c>
      <c r="AV657" s="15" t="s">
        <v>144</v>
      </c>
      <c r="AW657" s="15" t="s">
        <v>32</v>
      </c>
      <c r="AX657" s="15" t="s">
        <v>84</v>
      </c>
      <c r="AY657" s="270" t="s">
        <v>136</v>
      </c>
    </row>
    <row r="658" s="2" customFormat="1" ht="24.15" customHeight="1">
      <c r="A658" s="39"/>
      <c r="B658" s="40"/>
      <c r="C658" s="219" t="s">
        <v>809</v>
      </c>
      <c r="D658" s="219" t="s">
        <v>139</v>
      </c>
      <c r="E658" s="220" t="s">
        <v>810</v>
      </c>
      <c r="F658" s="221" t="s">
        <v>811</v>
      </c>
      <c r="G658" s="222" t="s">
        <v>142</v>
      </c>
      <c r="H658" s="223">
        <v>115.09999999999999</v>
      </c>
      <c r="I658" s="224"/>
      <c r="J658" s="225">
        <f>ROUND(I658*H658,2)</f>
        <v>0</v>
      </c>
      <c r="K658" s="221" t="s">
        <v>143</v>
      </c>
      <c r="L658" s="45"/>
      <c r="M658" s="226" t="s">
        <v>1</v>
      </c>
      <c r="N658" s="227" t="s">
        <v>41</v>
      </c>
      <c r="O658" s="92"/>
      <c r="P658" s="228">
        <f>O658*H658</f>
        <v>0</v>
      </c>
      <c r="Q658" s="228">
        <v>0</v>
      </c>
      <c r="R658" s="228">
        <f>Q658*H658</f>
        <v>0</v>
      </c>
      <c r="S658" s="228">
        <v>0.075999999999999998</v>
      </c>
      <c r="T658" s="229">
        <f>S658*H658</f>
        <v>8.7475999999999985</v>
      </c>
      <c r="U658" s="39"/>
      <c r="V658" s="39"/>
      <c r="W658" s="39"/>
      <c r="X658" s="39"/>
      <c r="Y658" s="39"/>
      <c r="Z658" s="39"/>
      <c r="AA658" s="39"/>
      <c r="AB658" s="39"/>
      <c r="AC658" s="39"/>
      <c r="AD658" s="39"/>
      <c r="AE658" s="39"/>
      <c r="AR658" s="230" t="s">
        <v>473</v>
      </c>
      <c r="AT658" s="230" t="s">
        <v>139</v>
      </c>
      <c r="AU658" s="230" t="s">
        <v>86</v>
      </c>
      <c r="AY658" s="18" t="s">
        <v>136</v>
      </c>
      <c r="BE658" s="231">
        <f>IF(N658="základní",J658,0)</f>
        <v>0</v>
      </c>
      <c r="BF658" s="231">
        <f>IF(N658="snížená",J658,0)</f>
        <v>0</v>
      </c>
      <c r="BG658" s="231">
        <f>IF(N658="zákl. přenesená",J658,0)</f>
        <v>0</v>
      </c>
      <c r="BH658" s="231">
        <f>IF(N658="sníž. přenesená",J658,0)</f>
        <v>0</v>
      </c>
      <c r="BI658" s="231">
        <f>IF(N658="nulová",J658,0)</f>
        <v>0</v>
      </c>
      <c r="BJ658" s="18" t="s">
        <v>84</v>
      </c>
      <c r="BK658" s="231">
        <f>ROUND(I658*H658,2)</f>
        <v>0</v>
      </c>
      <c r="BL658" s="18" t="s">
        <v>473</v>
      </c>
      <c r="BM658" s="230" t="s">
        <v>812</v>
      </c>
    </row>
    <row r="659" s="2" customFormat="1">
      <c r="A659" s="39"/>
      <c r="B659" s="40"/>
      <c r="C659" s="41"/>
      <c r="D659" s="232" t="s">
        <v>146</v>
      </c>
      <c r="E659" s="41"/>
      <c r="F659" s="233" t="s">
        <v>813</v>
      </c>
      <c r="G659" s="41"/>
      <c r="H659" s="41"/>
      <c r="I659" s="234"/>
      <c r="J659" s="41"/>
      <c r="K659" s="41"/>
      <c r="L659" s="45"/>
      <c r="M659" s="235"/>
      <c r="N659" s="236"/>
      <c r="O659" s="92"/>
      <c r="P659" s="92"/>
      <c r="Q659" s="92"/>
      <c r="R659" s="92"/>
      <c r="S659" s="92"/>
      <c r="T659" s="93"/>
      <c r="U659" s="39"/>
      <c r="V659" s="39"/>
      <c r="W659" s="39"/>
      <c r="X659" s="39"/>
      <c r="Y659" s="39"/>
      <c r="Z659" s="39"/>
      <c r="AA659" s="39"/>
      <c r="AB659" s="39"/>
      <c r="AC659" s="39"/>
      <c r="AD659" s="39"/>
      <c r="AE659" s="39"/>
      <c r="AT659" s="18" t="s">
        <v>146</v>
      </c>
      <c r="AU659" s="18" t="s">
        <v>86</v>
      </c>
    </row>
    <row r="660" s="2" customFormat="1">
      <c r="A660" s="39"/>
      <c r="B660" s="40"/>
      <c r="C660" s="41"/>
      <c r="D660" s="237" t="s">
        <v>148</v>
      </c>
      <c r="E660" s="41"/>
      <c r="F660" s="238" t="s">
        <v>814</v>
      </c>
      <c r="G660" s="41"/>
      <c r="H660" s="41"/>
      <c r="I660" s="234"/>
      <c r="J660" s="41"/>
      <c r="K660" s="41"/>
      <c r="L660" s="45"/>
      <c r="M660" s="235"/>
      <c r="N660" s="236"/>
      <c r="O660" s="92"/>
      <c r="P660" s="92"/>
      <c r="Q660" s="92"/>
      <c r="R660" s="92"/>
      <c r="S660" s="92"/>
      <c r="T660" s="93"/>
      <c r="U660" s="39"/>
      <c r="V660" s="39"/>
      <c r="W660" s="39"/>
      <c r="X660" s="39"/>
      <c r="Y660" s="39"/>
      <c r="Z660" s="39"/>
      <c r="AA660" s="39"/>
      <c r="AB660" s="39"/>
      <c r="AC660" s="39"/>
      <c r="AD660" s="39"/>
      <c r="AE660" s="39"/>
      <c r="AT660" s="18" t="s">
        <v>148</v>
      </c>
      <c r="AU660" s="18" t="s">
        <v>86</v>
      </c>
    </row>
    <row r="661" s="13" customFormat="1">
      <c r="A661" s="13"/>
      <c r="B661" s="239"/>
      <c r="C661" s="240"/>
      <c r="D661" s="232" t="s">
        <v>150</v>
      </c>
      <c r="E661" s="241" t="s">
        <v>1</v>
      </c>
      <c r="F661" s="242" t="s">
        <v>815</v>
      </c>
      <c r="G661" s="240"/>
      <c r="H661" s="241" t="s">
        <v>1</v>
      </c>
      <c r="I661" s="243"/>
      <c r="J661" s="240"/>
      <c r="K661" s="240"/>
      <c r="L661" s="244"/>
      <c r="M661" s="245"/>
      <c r="N661" s="246"/>
      <c r="O661" s="246"/>
      <c r="P661" s="246"/>
      <c r="Q661" s="246"/>
      <c r="R661" s="246"/>
      <c r="S661" s="246"/>
      <c r="T661" s="247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48" t="s">
        <v>150</v>
      </c>
      <c r="AU661" s="248" t="s">
        <v>86</v>
      </c>
      <c r="AV661" s="13" t="s">
        <v>84</v>
      </c>
      <c r="AW661" s="13" t="s">
        <v>32</v>
      </c>
      <c r="AX661" s="13" t="s">
        <v>76</v>
      </c>
      <c r="AY661" s="248" t="s">
        <v>136</v>
      </c>
    </row>
    <row r="662" s="14" customFormat="1">
      <c r="A662" s="14"/>
      <c r="B662" s="249"/>
      <c r="C662" s="250"/>
      <c r="D662" s="232" t="s">
        <v>150</v>
      </c>
      <c r="E662" s="251" t="s">
        <v>1</v>
      </c>
      <c r="F662" s="252" t="s">
        <v>816</v>
      </c>
      <c r="G662" s="250"/>
      <c r="H662" s="253">
        <v>71.549999999999997</v>
      </c>
      <c r="I662" s="254"/>
      <c r="J662" s="250"/>
      <c r="K662" s="250"/>
      <c r="L662" s="255"/>
      <c r="M662" s="256"/>
      <c r="N662" s="257"/>
      <c r="O662" s="257"/>
      <c r="P662" s="257"/>
      <c r="Q662" s="257"/>
      <c r="R662" s="257"/>
      <c r="S662" s="257"/>
      <c r="T662" s="258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59" t="s">
        <v>150</v>
      </c>
      <c r="AU662" s="259" t="s">
        <v>86</v>
      </c>
      <c r="AV662" s="14" t="s">
        <v>86</v>
      </c>
      <c r="AW662" s="14" t="s">
        <v>32</v>
      </c>
      <c r="AX662" s="14" t="s">
        <v>76</v>
      </c>
      <c r="AY662" s="259" t="s">
        <v>136</v>
      </c>
    </row>
    <row r="663" s="14" customFormat="1">
      <c r="A663" s="14"/>
      <c r="B663" s="249"/>
      <c r="C663" s="250"/>
      <c r="D663" s="232" t="s">
        <v>150</v>
      </c>
      <c r="E663" s="251" t="s">
        <v>1</v>
      </c>
      <c r="F663" s="252" t="s">
        <v>817</v>
      </c>
      <c r="G663" s="250"/>
      <c r="H663" s="253">
        <v>43.549999999999997</v>
      </c>
      <c r="I663" s="254"/>
      <c r="J663" s="250"/>
      <c r="K663" s="250"/>
      <c r="L663" s="255"/>
      <c r="M663" s="256"/>
      <c r="N663" s="257"/>
      <c r="O663" s="257"/>
      <c r="P663" s="257"/>
      <c r="Q663" s="257"/>
      <c r="R663" s="257"/>
      <c r="S663" s="257"/>
      <c r="T663" s="258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T663" s="259" t="s">
        <v>150</v>
      </c>
      <c r="AU663" s="259" t="s">
        <v>86</v>
      </c>
      <c r="AV663" s="14" t="s">
        <v>86</v>
      </c>
      <c r="AW663" s="14" t="s">
        <v>32</v>
      </c>
      <c r="AX663" s="14" t="s">
        <v>76</v>
      </c>
      <c r="AY663" s="259" t="s">
        <v>136</v>
      </c>
    </row>
    <row r="664" s="15" customFormat="1">
      <c r="A664" s="15"/>
      <c r="B664" s="260"/>
      <c r="C664" s="261"/>
      <c r="D664" s="232" t="s">
        <v>150</v>
      </c>
      <c r="E664" s="262" t="s">
        <v>1</v>
      </c>
      <c r="F664" s="263" t="s">
        <v>153</v>
      </c>
      <c r="G664" s="261"/>
      <c r="H664" s="264">
        <v>115.09999999999999</v>
      </c>
      <c r="I664" s="265"/>
      <c r="J664" s="261"/>
      <c r="K664" s="261"/>
      <c r="L664" s="266"/>
      <c r="M664" s="267"/>
      <c r="N664" s="268"/>
      <c r="O664" s="268"/>
      <c r="P664" s="268"/>
      <c r="Q664" s="268"/>
      <c r="R664" s="268"/>
      <c r="S664" s="268"/>
      <c r="T664" s="269"/>
      <c r="U664" s="15"/>
      <c r="V664" s="15"/>
      <c r="W664" s="15"/>
      <c r="X664" s="15"/>
      <c r="Y664" s="15"/>
      <c r="Z664" s="15"/>
      <c r="AA664" s="15"/>
      <c r="AB664" s="15"/>
      <c r="AC664" s="15"/>
      <c r="AD664" s="15"/>
      <c r="AE664" s="15"/>
      <c r="AT664" s="270" t="s">
        <v>150</v>
      </c>
      <c r="AU664" s="270" t="s">
        <v>86</v>
      </c>
      <c r="AV664" s="15" t="s">
        <v>144</v>
      </c>
      <c r="AW664" s="15" t="s">
        <v>32</v>
      </c>
      <c r="AX664" s="15" t="s">
        <v>84</v>
      </c>
      <c r="AY664" s="270" t="s">
        <v>136</v>
      </c>
    </row>
    <row r="665" s="2" customFormat="1" ht="24.15" customHeight="1">
      <c r="A665" s="39"/>
      <c r="B665" s="40"/>
      <c r="C665" s="219" t="s">
        <v>818</v>
      </c>
      <c r="D665" s="219" t="s">
        <v>139</v>
      </c>
      <c r="E665" s="220" t="s">
        <v>819</v>
      </c>
      <c r="F665" s="221" t="s">
        <v>820</v>
      </c>
      <c r="G665" s="222" t="s">
        <v>142</v>
      </c>
      <c r="H665" s="223">
        <v>67.150000000000006</v>
      </c>
      <c r="I665" s="224"/>
      <c r="J665" s="225">
        <f>ROUND(I665*H665,2)</f>
        <v>0</v>
      </c>
      <c r="K665" s="221" t="s">
        <v>143</v>
      </c>
      <c r="L665" s="45"/>
      <c r="M665" s="226" t="s">
        <v>1</v>
      </c>
      <c r="N665" s="227" t="s">
        <v>41</v>
      </c>
      <c r="O665" s="92"/>
      <c r="P665" s="228">
        <f>O665*H665</f>
        <v>0</v>
      </c>
      <c r="Q665" s="228">
        <v>0</v>
      </c>
      <c r="R665" s="228">
        <f>Q665*H665</f>
        <v>0</v>
      </c>
      <c r="S665" s="228">
        <v>0.13950000000000001</v>
      </c>
      <c r="T665" s="229">
        <f>S665*H665</f>
        <v>9.3674250000000008</v>
      </c>
      <c r="U665" s="39"/>
      <c r="V665" s="39"/>
      <c r="W665" s="39"/>
      <c r="X665" s="39"/>
      <c r="Y665" s="39"/>
      <c r="Z665" s="39"/>
      <c r="AA665" s="39"/>
      <c r="AB665" s="39"/>
      <c r="AC665" s="39"/>
      <c r="AD665" s="39"/>
      <c r="AE665" s="39"/>
      <c r="AR665" s="230" t="s">
        <v>473</v>
      </c>
      <c r="AT665" s="230" t="s">
        <v>139</v>
      </c>
      <c r="AU665" s="230" t="s">
        <v>86</v>
      </c>
      <c r="AY665" s="18" t="s">
        <v>136</v>
      </c>
      <c r="BE665" s="231">
        <f>IF(N665="základní",J665,0)</f>
        <v>0</v>
      </c>
      <c r="BF665" s="231">
        <f>IF(N665="snížená",J665,0)</f>
        <v>0</v>
      </c>
      <c r="BG665" s="231">
        <f>IF(N665="zákl. přenesená",J665,0)</f>
        <v>0</v>
      </c>
      <c r="BH665" s="231">
        <f>IF(N665="sníž. přenesená",J665,0)</f>
        <v>0</v>
      </c>
      <c r="BI665" s="231">
        <f>IF(N665="nulová",J665,0)</f>
        <v>0</v>
      </c>
      <c r="BJ665" s="18" t="s">
        <v>84</v>
      </c>
      <c r="BK665" s="231">
        <f>ROUND(I665*H665,2)</f>
        <v>0</v>
      </c>
      <c r="BL665" s="18" t="s">
        <v>473</v>
      </c>
      <c r="BM665" s="230" t="s">
        <v>821</v>
      </c>
    </row>
    <row r="666" s="2" customFormat="1">
      <c r="A666" s="39"/>
      <c r="B666" s="40"/>
      <c r="C666" s="41"/>
      <c r="D666" s="232" t="s">
        <v>146</v>
      </c>
      <c r="E666" s="41"/>
      <c r="F666" s="233" t="s">
        <v>820</v>
      </c>
      <c r="G666" s="41"/>
      <c r="H666" s="41"/>
      <c r="I666" s="234"/>
      <c r="J666" s="41"/>
      <c r="K666" s="41"/>
      <c r="L666" s="45"/>
      <c r="M666" s="235"/>
      <c r="N666" s="236"/>
      <c r="O666" s="92"/>
      <c r="P666" s="92"/>
      <c r="Q666" s="92"/>
      <c r="R666" s="92"/>
      <c r="S666" s="92"/>
      <c r="T666" s="93"/>
      <c r="U666" s="39"/>
      <c r="V666" s="39"/>
      <c r="W666" s="39"/>
      <c r="X666" s="39"/>
      <c r="Y666" s="39"/>
      <c r="Z666" s="39"/>
      <c r="AA666" s="39"/>
      <c r="AB666" s="39"/>
      <c r="AC666" s="39"/>
      <c r="AD666" s="39"/>
      <c r="AE666" s="39"/>
      <c r="AT666" s="18" t="s">
        <v>146</v>
      </c>
      <c r="AU666" s="18" t="s">
        <v>86</v>
      </c>
    </row>
    <row r="667" s="2" customFormat="1">
      <c r="A667" s="39"/>
      <c r="B667" s="40"/>
      <c r="C667" s="41"/>
      <c r="D667" s="237" t="s">
        <v>148</v>
      </c>
      <c r="E667" s="41"/>
      <c r="F667" s="238" t="s">
        <v>822</v>
      </c>
      <c r="G667" s="41"/>
      <c r="H667" s="41"/>
      <c r="I667" s="234"/>
      <c r="J667" s="41"/>
      <c r="K667" s="41"/>
      <c r="L667" s="45"/>
      <c r="M667" s="235"/>
      <c r="N667" s="236"/>
      <c r="O667" s="92"/>
      <c r="P667" s="92"/>
      <c r="Q667" s="92"/>
      <c r="R667" s="92"/>
      <c r="S667" s="92"/>
      <c r="T667" s="93"/>
      <c r="U667" s="39"/>
      <c r="V667" s="39"/>
      <c r="W667" s="39"/>
      <c r="X667" s="39"/>
      <c r="Y667" s="39"/>
      <c r="Z667" s="39"/>
      <c r="AA667" s="39"/>
      <c r="AB667" s="39"/>
      <c r="AC667" s="39"/>
      <c r="AD667" s="39"/>
      <c r="AE667" s="39"/>
      <c r="AT667" s="18" t="s">
        <v>148</v>
      </c>
      <c r="AU667" s="18" t="s">
        <v>86</v>
      </c>
    </row>
    <row r="668" s="13" customFormat="1">
      <c r="A668" s="13"/>
      <c r="B668" s="239"/>
      <c r="C668" s="240"/>
      <c r="D668" s="232" t="s">
        <v>150</v>
      </c>
      <c r="E668" s="241" t="s">
        <v>1</v>
      </c>
      <c r="F668" s="242" t="s">
        <v>815</v>
      </c>
      <c r="G668" s="240"/>
      <c r="H668" s="241" t="s">
        <v>1</v>
      </c>
      <c r="I668" s="243"/>
      <c r="J668" s="240"/>
      <c r="K668" s="240"/>
      <c r="L668" s="244"/>
      <c r="M668" s="245"/>
      <c r="N668" s="246"/>
      <c r="O668" s="246"/>
      <c r="P668" s="246"/>
      <c r="Q668" s="246"/>
      <c r="R668" s="246"/>
      <c r="S668" s="246"/>
      <c r="T668" s="247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48" t="s">
        <v>150</v>
      </c>
      <c r="AU668" s="248" t="s">
        <v>86</v>
      </c>
      <c r="AV668" s="13" t="s">
        <v>84</v>
      </c>
      <c r="AW668" s="13" t="s">
        <v>32</v>
      </c>
      <c r="AX668" s="13" t="s">
        <v>76</v>
      </c>
      <c r="AY668" s="248" t="s">
        <v>136</v>
      </c>
    </row>
    <row r="669" s="14" customFormat="1">
      <c r="A669" s="14"/>
      <c r="B669" s="249"/>
      <c r="C669" s="250"/>
      <c r="D669" s="232" t="s">
        <v>150</v>
      </c>
      <c r="E669" s="251" t="s">
        <v>1</v>
      </c>
      <c r="F669" s="252" t="s">
        <v>823</v>
      </c>
      <c r="G669" s="250"/>
      <c r="H669" s="253">
        <v>67.150000000000006</v>
      </c>
      <c r="I669" s="254"/>
      <c r="J669" s="250"/>
      <c r="K669" s="250"/>
      <c r="L669" s="255"/>
      <c r="M669" s="256"/>
      <c r="N669" s="257"/>
      <c r="O669" s="257"/>
      <c r="P669" s="257"/>
      <c r="Q669" s="257"/>
      <c r="R669" s="257"/>
      <c r="S669" s="257"/>
      <c r="T669" s="258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59" t="s">
        <v>150</v>
      </c>
      <c r="AU669" s="259" t="s">
        <v>86</v>
      </c>
      <c r="AV669" s="14" t="s">
        <v>86</v>
      </c>
      <c r="AW669" s="14" t="s">
        <v>32</v>
      </c>
      <c r="AX669" s="14" t="s">
        <v>76</v>
      </c>
      <c r="AY669" s="259" t="s">
        <v>136</v>
      </c>
    </row>
    <row r="670" s="15" customFormat="1">
      <c r="A670" s="15"/>
      <c r="B670" s="260"/>
      <c r="C670" s="261"/>
      <c r="D670" s="232" t="s">
        <v>150</v>
      </c>
      <c r="E670" s="262" t="s">
        <v>1</v>
      </c>
      <c r="F670" s="263" t="s">
        <v>153</v>
      </c>
      <c r="G670" s="261"/>
      <c r="H670" s="264">
        <v>67.150000000000006</v>
      </c>
      <c r="I670" s="265"/>
      <c r="J670" s="261"/>
      <c r="K670" s="261"/>
      <c r="L670" s="266"/>
      <c r="M670" s="267"/>
      <c r="N670" s="268"/>
      <c r="O670" s="268"/>
      <c r="P670" s="268"/>
      <c r="Q670" s="268"/>
      <c r="R670" s="268"/>
      <c r="S670" s="268"/>
      <c r="T670" s="269"/>
      <c r="U670" s="15"/>
      <c r="V670" s="15"/>
      <c r="W670" s="15"/>
      <c r="X670" s="15"/>
      <c r="Y670" s="15"/>
      <c r="Z670" s="15"/>
      <c r="AA670" s="15"/>
      <c r="AB670" s="15"/>
      <c r="AC670" s="15"/>
      <c r="AD670" s="15"/>
      <c r="AE670" s="15"/>
      <c r="AT670" s="270" t="s">
        <v>150</v>
      </c>
      <c r="AU670" s="270" t="s">
        <v>86</v>
      </c>
      <c r="AV670" s="15" t="s">
        <v>144</v>
      </c>
      <c r="AW670" s="15" t="s">
        <v>32</v>
      </c>
      <c r="AX670" s="15" t="s">
        <v>84</v>
      </c>
      <c r="AY670" s="270" t="s">
        <v>136</v>
      </c>
    </row>
    <row r="671" s="2" customFormat="1" ht="33" customHeight="1">
      <c r="A671" s="39"/>
      <c r="B671" s="40"/>
      <c r="C671" s="219" t="s">
        <v>824</v>
      </c>
      <c r="D671" s="219" t="s">
        <v>139</v>
      </c>
      <c r="E671" s="220" t="s">
        <v>825</v>
      </c>
      <c r="F671" s="221" t="s">
        <v>826</v>
      </c>
      <c r="G671" s="222" t="s">
        <v>142</v>
      </c>
      <c r="H671" s="223">
        <v>164.77000000000001</v>
      </c>
      <c r="I671" s="224"/>
      <c r="J671" s="225">
        <f>ROUND(I671*H671,2)</f>
        <v>0</v>
      </c>
      <c r="K671" s="221" t="s">
        <v>143</v>
      </c>
      <c r="L671" s="45"/>
      <c r="M671" s="226" t="s">
        <v>1</v>
      </c>
      <c r="N671" s="227" t="s">
        <v>41</v>
      </c>
      <c r="O671" s="92"/>
      <c r="P671" s="228">
        <f>O671*H671</f>
        <v>0</v>
      </c>
      <c r="Q671" s="228">
        <v>0.0075500000000000003</v>
      </c>
      <c r="R671" s="228">
        <f>Q671*H671</f>
        <v>1.2440135000000001</v>
      </c>
      <c r="S671" s="228">
        <v>0</v>
      </c>
      <c r="T671" s="229">
        <f>S671*H671</f>
        <v>0</v>
      </c>
      <c r="U671" s="39"/>
      <c r="V671" s="39"/>
      <c r="W671" s="39"/>
      <c r="X671" s="39"/>
      <c r="Y671" s="39"/>
      <c r="Z671" s="39"/>
      <c r="AA671" s="39"/>
      <c r="AB671" s="39"/>
      <c r="AC671" s="39"/>
      <c r="AD671" s="39"/>
      <c r="AE671" s="39"/>
      <c r="AR671" s="230" t="s">
        <v>473</v>
      </c>
      <c r="AT671" s="230" t="s">
        <v>139</v>
      </c>
      <c r="AU671" s="230" t="s">
        <v>86</v>
      </c>
      <c r="AY671" s="18" t="s">
        <v>136</v>
      </c>
      <c r="BE671" s="231">
        <f>IF(N671="základní",J671,0)</f>
        <v>0</v>
      </c>
      <c r="BF671" s="231">
        <f>IF(N671="snížená",J671,0)</f>
        <v>0</v>
      </c>
      <c r="BG671" s="231">
        <f>IF(N671="zákl. přenesená",J671,0)</f>
        <v>0</v>
      </c>
      <c r="BH671" s="231">
        <f>IF(N671="sníž. přenesená",J671,0)</f>
        <v>0</v>
      </c>
      <c r="BI671" s="231">
        <f>IF(N671="nulová",J671,0)</f>
        <v>0</v>
      </c>
      <c r="BJ671" s="18" t="s">
        <v>84</v>
      </c>
      <c r="BK671" s="231">
        <f>ROUND(I671*H671,2)</f>
        <v>0</v>
      </c>
      <c r="BL671" s="18" t="s">
        <v>473</v>
      </c>
      <c r="BM671" s="230" t="s">
        <v>827</v>
      </c>
    </row>
    <row r="672" s="2" customFormat="1">
      <c r="A672" s="39"/>
      <c r="B672" s="40"/>
      <c r="C672" s="41"/>
      <c r="D672" s="232" t="s">
        <v>146</v>
      </c>
      <c r="E672" s="41"/>
      <c r="F672" s="233" t="s">
        <v>828</v>
      </c>
      <c r="G672" s="41"/>
      <c r="H672" s="41"/>
      <c r="I672" s="234"/>
      <c r="J672" s="41"/>
      <c r="K672" s="41"/>
      <c r="L672" s="45"/>
      <c r="M672" s="235"/>
      <c r="N672" s="236"/>
      <c r="O672" s="92"/>
      <c r="P672" s="92"/>
      <c r="Q672" s="92"/>
      <c r="R672" s="92"/>
      <c r="S672" s="92"/>
      <c r="T672" s="93"/>
      <c r="U672" s="39"/>
      <c r="V672" s="39"/>
      <c r="W672" s="39"/>
      <c r="X672" s="39"/>
      <c r="Y672" s="39"/>
      <c r="Z672" s="39"/>
      <c r="AA672" s="39"/>
      <c r="AB672" s="39"/>
      <c r="AC672" s="39"/>
      <c r="AD672" s="39"/>
      <c r="AE672" s="39"/>
      <c r="AT672" s="18" t="s">
        <v>146</v>
      </c>
      <c r="AU672" s="18" t="s">
        <v>86</v>
      </c>
    </row>
    <row r="673" s="2" customFormat="1">
      <c r="A673" s="39"/>
      <c r="B673" s="40"/>
      <c r="C673" s="41"/>
      <c r="D673" s="237" t="s">
        <v>148</v>
      </c>
      <c r="E673" s="41"/>
      <c r="F673" s="238" t="s">
        <v>829</v>
      </c>
      <c r="G673" s="41"/>
      <c r="H673" s="41"/>
      <c r="I673" s="234"/>
      <c r="J673" s="41"/>
      <c r="K673" s="41"/>
      <c r="L673" s="45"/>
      <c r="M673" s="235"/>
      <c r="N673" s="236"/>
      <c r="O673" s="92"/>
      <c r="P673" s="92"/>
      <c r="Q673" s="92"/>
      <c r="R673" s="92"/>
      <c r="S673" s="92"/>
      <c r="T673" s="93"/>
      <c r="U673" s="39"/>
      <c r="V673" s="39"/>
      <c r="W673" s="39"/>
      <c r="X673" s="39"/>
      <c r="Y673" s="39"/>
      <c r="Z673" s="39"/>
      <c r="AA673" s="39"/>
      <c r="AB673" s="39"/>
      <c r="AC673" s="39"/>
      <c r="AD673" s="39"/>
      <c r="AE673" s="39"/>
      <c r="AT673" s="18" t="s">
        <v>148</v>
      </c>
      <c r="AU673" s="18" t="s">
        <v>86</v>
      </c>
    </row>
    <row r="674" s="13" customFormat="1">
      <c r="A674" s="13"/>
      <c r="B674" s="239"/>
      <c r="C674" s="240"/>
      <c r="D674" s="232" t="s">
        <v>150</v>
      </c>
      <c r="E674" s="241" t="s">
        <v>1</v>
      </c>
      <c r="F674" s="242" t="s">
        <v>830</v>
      </c>
      <c r="G674" s="240"/>
      <c r="H674" s="241" t="s">
        <v>1</v>
      </c>
      <c r="I674" s="243"/>
      <c r="J674" s="240"/>
      <c r="K674" s="240"/>
      <c r="L674" s="244"/>
      <c r="M674" s="245"/>
      <c r="N674" s="246"/>
      <c r="O674" s="246"/>
      <c r="P674" s="246"/>
      <c r="Q674" s="246"/>
      <c r="R674" s="246"/>
      <c r="S674" s="246"/>
      <c r="T674" s="247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48" t="s">
        <v>150</v>
      </c>
      <c r="AU674" s="248" t="s">
        <v>86</v>
      </c>
      <c r="AV674" s="13" t="s">
        <v>84</v>
      </c>
      <c r="AW674" s="13" t="s">
        <v>32</v>
      </c>
      <c r="AX674" s="13" t="s">
        <v>76</v>
      </c>
      <c r="AY674" s="248" t="s">
        <v>136</v>
      </c>
    </row>
    <row r="675" s="13" customFormat="1">
      <c r="A675" s="13"/>
      <c r="B675" s="239"/>
      <c r="C675" s="240"/>
      <c r="D675" s="232" t="s">
        <v>150</v>
      </c>
      <c r="E675" s="241" t="s">
        <v>1</v>
      </c>
      <c r="F675" s="242" t="s">
        <v>831</v>
      </c>
      <c r="G675" s="240"/>
      <c r="H675" s="241" t="s">
        <v>1</v>
      </c>
      <c r="I675" s="243"/>
      <c r="J675" s="240"/>
      <c r="K675" s="240"/>
      <c r="L675" s="244"/>
      <c r="M675" s="245"/>
      <c r="N675" s="246"/>
      <c r="O675" s="246"/>
      <c r="P675" s="246"/>
      <c r="Q675" s="246"/>
      <c r="R675" s="246"/>
      <c r="S675" s="246"/>
      <c r="T675" s="247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48" t="s">
        <v>150</v>
      </c>
      <c r="AU675" s="248" t="s">
        <v>86</v>
      </c>
      <c r="AV675" s="13" t="s">
        <v>84</v>
      </c>
      <c r="AW675" s="13" t="s">
        <v>32</v>
      </c>
      <c r="AX675" s="13" t="s">
        <v>76</v>
      </c>
      <c r="AY675" s="248" t="s">
        <v>136</v>
      </c>
    </row>
    <row r="676" s="14" customFormat="1">
      <c r="A676" s="14"/>
      <c r="B676" s="249"/>
      <c r="C676" s="250"/>
      <c r="D676" s="232" t="s">
        <v>150</v>
      </c>
      <c r="E676" s="251" t="s">
        <v>1</v>
      </c>
      <c r="F676" s="252" t="s">
        <v>832</v>
      </c>
      <c r="G676" s="250"/>
      <c r="H676" s="253">
        <v>148.72</v>
      </c>
      <c r="I676" s="254"/>
      <c r="J676" s="250"/>
      <c r="K676" s="250"/>
      <c r="L676" s="255"/>
      <c r="M676" s="256"/>
      <c r="N676" s="257"/>
      <c r="O676" s="257"/>
      <c r="P676" s="257"/>
      <c r="Q676" s="257"/>
      <c r="R676" s="257"/>
      <c r="S676" s="257"/>
      <c r="T676" s="258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T676" s="259" t="s">
        <v>150</v>
      </c>
      <c r="AU676" s="259" t="s">
        <v>86</v>
      </c>
      <c r="AV676" s="14" t="s">
        <v>86</v>
      </c>
      <c r="AW676" s="14" t="s">
        <v>32</v>
      </c>
      <c r="AX676" s="14" t="s">
        <v>76</v>
      </c>
      <c r="AY676" s="259" t="s">
        <v>136</v>
      </c>
    </row>
    <row r="677" s="13" customFormat="1">
      <c r="A677" s="13"/>
      <c r="B677" s="239"/>
      <c r="C677" s="240"/>
      <c r="D677" s="232" t="s">
        <v>150</v>
      </c>
      <c r="E677" s="241" t="s">
        <v>1</v>
      </c>
      <c r="F677" s="242" t="s">
        <v>166</v>
      </c>
      <c r="G677" s="240"/>
      <c r="H677" s="241" t="s">
        <v>1</v>
      </c>
      <c r="I677" s="243"/>
      <c r="J677" s="240"/>
      <c r="K677" s="240"/>
      <c r="L677" s="244"/>
      <c r="M677" s="245"/>
      <c r="N677" s="246"/>
      <c r="O677" s="246"/>
      <c r="P677" s="246"/>
      <c r="Q677" s="246"/>
      <c r="R677" s="246"/>
      <c r="S677" s="246"/>
      <c r="T677" s="247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48" t="s">
        <v>150</v>
      </c>
      <c r="AU677" s="248" t="s">
        <v>86</v>
      </c>
      <c r="AV677" s="13" t="s">
        <v>84</v>
      </c>
      <c r="AW677" s="13" t="s">
        <v>32</v>
      </c>
      <c r="AX677" s="13" t="s">
        <v>76</v>
      </c>
      <c r="AY677" s="248" t="s">
        <v>136</v>
      </c>
    </row>
    <row r="678" s="14" customFormat="1">
      <c r="A678" s="14"/>
      <c r="B678" s="249"/>
      <c r="C678" s="250"/>
      <c r="D678" s="232" t="s">
        <v>150</v>
      </c>
      <c r="E678" s="251" t="s">
        <v>1</v>
      </c>
      <c r="F678" s="252" t="s">
        <v>260</v>
      </c>
      <c r="G678" s="250"/>
      <c r="H678" s="253">
        <v>16.050000000000001</v>
      </c>
      <c r="I678" s="254"/>
      <c r="J678" s="250"/>
      <c r="K678" s="250"/>
      <c r="L678" s="255"/>
      <c r="M678" s="256"/>
      <c r="N678" s="257"/>
      <c r="O678" s="257"/>
      <c r="P678" s="257"/>
      <c r="Q678" s="257"/>
      <c r="R678" s="257"/>
      <c r="S678" s="257"/>
      <c r="T678" s="258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259" t="s">
        <v>150</v>
      </c>
      <c r="AU678" s="259" t="s">
        <v>86</v>
      </c>
      <c r="AV678" s="14" t="s">
        <v>86</v>
      </c>
      <c r="AW678" s="14" t="s">
        <v>32</v>
      </c>
      <c r="AX678" s="14" t="s">
        <v>76</v>
      </c>
      <c r="AY678" s="259" t="s">
        <v>136</v>
      </c>
    </row>
    <row r="679" s="15" customFormat="1">
      <c r="A679" s="15"/>
      <c r="B679" s="260"/>
      <c r="C679" s="261"/>
      <c r="D679" s="232" t="s">
        <v>150</v>
      </c>
      <c r="E679" s="262" t="s">
        <v>1</v>
      </c>
      <c r="F679" s="263" t="s">
        <v>153</v>
      </c>
      <c r="G679" s="261"/>
      <c r="H679" s="264">
        <v>164.77000000000001</v>
      </c>
      <c r="I679" s="265"/>
      <c r="J679" s="261"/>
      <c r="K679" s="261"/>
      <c r="L679" s="266"/>
      <c r="M679" s="267"/>
      <c r="N679" s="268"/>
      <c r="O679" s="268"/>
      <c r="P679" s="268"/>
      <c r="Q679" s="268"/>
      <c r="R679" s="268"/>
      <c r="S679" s="268"/>
      <c r="T679" s="269"/>
      <c r="U679" s="15"/>
      <c r="V679" s="15"/>
      <c r="W679" s="15"/>
      <c r="X679" s="15"/>
      <c r="Y679" s="15"/>
      <c r="Z679" s="15"/>
      <c r="AA679" s="15"/>
      <c r="AB679" s="15"/>
      <c r="AC679" s="15"/>
      <c r="AD679" s="15"/>
      <c r="AE679" s="15"/>
      <c r="AT679" s="270" t="s">
        <v>150</v>
      </c>
      <c r="AU679" s="270" t="s">
        <v>86</v>
      </c>
      <c r="AV679" s="15" t="s">
        <v>144</v>
      </c>
      <c r="AW679" s="15" t="s">
        <v>32</v>
      </c>
      <c r="AX679" s="15" t="s">
        <v>84</v>
      </c>
      <c r="AY679" s="270" t="s">
        <v>136</v>
      </c>
    </row>
    <row r="680" s="2" customFormat="1" ht="33" customHeight="1">
      <c r="A680" s="39"/>
      <c r="B680" s="40"/>
      <c r="C680" s="271" t="s">
        <v>833</v>
      </c>
      <c r="D680" s="271" t="s">
        <v>155</v>
      </c>
      <c r="E680" s="272" t="s">
        <v>834</v>
      </c>
      <c r="F680" s="273" t="s">
        <v>835</v>
      </c>
      <c r="G680" s="274" t="s">
        <v>142</v>
      </c>
      <c r="H680" s="275">
        <v>181.24700000000001</v>
      </c>
      <c r="I680" s="276"/>
      <c r="J680" s="277">
        <f>ROUND(I680*H680,2)</f>
        <v>0</v>
      </c>
      <c r="K680" s="273" t="s">
        <v>1</v>
      </c>
      <c r="L680" s="278"/>
      <c r="M680" s="279" t="s">
        <v>1</v>
      </c>
      <c r="N680" s="280" t="s">
        <v>41</v>
      </c>
      <c r="O680" s="92"/>
      <c r="P680" s="228">
        <f>O680*H680</f>
        <v>0</v>
      </c>
      <c r="Q680" s="228">
        <v>0.021999999999999999</v>
      </c>
      <c r="R680" s="228">
        <f>Q680*H680</f>
        <v>3.9874339999999999</v>
      </c>
      <c r="S680" s="228">
        <v>0</v>
      </c>
      <c r="T680" s="229">
        <f>S680*H680</f>
        <v>0</v>
      </c>
      <c r="U680" s="39"/>
      <c r="V680" s="39"/>
      <c r="W680" s="39"/>
      <c r="X680" s="39"/>
      <c r="Y680" s="39"/>
      <c r="Z680" s="39"/>
      <c r="AA680" s="39"/>
      <c r="AB680" s="39"/>
      <c r="AC680" s="39"/>
      <c r="AD680" s="39"/>
      <c r="AE680" s="39"/>
      <c r="AR680" s="230" t="s">
        <v>481</v>
      </c>
      <c r="AT680" s="230" t="s">
        <v>155</v>
      </c>
      <c r="AU680" s="230" t="s">
        <v>86</v>
      </c>
      <c r="AY680" s="18" t="s">
        <v>136</v>
      </c>
      <c r="BE680" s="231">
        <f>IF(N680="základní",J680,0)</f>
        <v>0</v>
      </c>
      <c r="BF680" s="231">
        <f>IF(N680="snížená",J680,0)</f>
        <v>0</v>
      </c>
      <c r="BG680" s="231">
        <f>IF(N680="zákl. přenesená",J680,0)</f>
        <v>0</v>
      </c>
      <c r="BH680" s="231">
        <f>IF(N680="sníž. přenesená",J680,0)</f>
        <v>0</v>
      </c>
      <c r="BI680" s="231">
        <f>IF(N680="nulová",J680,0)</f>
        <v>0</v>
      </c>
      <c r="BJ680" s="18" t="s">
        <v>84</v>
      </c>
      <c r="BK680" s="231">
        <f>ROUND(I680*H680,2)</f>
        <v>0</v>
      </c>
      <c r="BL680" s="18" t="s">
        <v>473</v>
      </c>
      <c r="BM680" s="230" t="s">
        <v>836</v>
      </c>
    </row>
    <row r="681" s="2" customFormat="1">
      <c r="A681" s="39"/>
      <c r="B681" s="40"/>
      <c r="C681" s="41"/>
      <c r="D681" s="232" t="s">
        <v>146</v>
      </c>
      <c r="E681" s="41"/>
      <c r="F681" s="233" t="s">
        <v>835</v>
      </c>
      <c r="G681" s="41"/>
      <c r="H681" s="41"/>
      <c r="I681" s="234"/>
      <c r="J681" s="41"/>
      <c r="K681" s="41"/>
      <c r="L681" s="45"/>
      <c r="M681" s="235"/>
      <c r="N681" s="236"/>
      <c r="O681" s="92"/>
      <c r="P681" s="92"/>
      <c r="Q681" s="92"/>
      <c r="R681" s="92"/>
      <c r="S681" s="92"/>
      <c r="T681" s="93"/>
      <c r="U681" s="39"/>
      <c r="V681" s="39"/>
      <c r="W681" s="39"/>
      <c r="X681" s="39"/>
      <c r="Y681" s="39"/>
      <c r="Z681" s="39"/>
      <c r="AA681" s="39"/>
      <c r="AB681" s="39"/>
      <c r="AC681" s="39"/>
      <c r="AD681" s="39"/>
      <c r="AE681" s="39"/>
      <c r="AT681" s="18" t="s">
        <v>146</v>
      </c>
      <c r="AU681" s="18" t="s">
        <v>86</v>
      </c>
    </row>
    <row r="682" s="14" customFormat="1">
      <c r="A682" s="14"/>
      <c r="B682" s="249"/>
      <c r="C682" s="250"/>
      <c r="D682" s="232" t="s">
        <v>150</v>
      </c>
      <c r="E682" s="250"/>
      <c r="F682" s="252" t="s">
        <v>837</v>
      </c>
      <c r="G682" s="250"/>
      <c r="H682" s="253">
        <v>181.24700000000001</v>
      </c>
      <c r="I682" s="254"/>
      <c r="J682" s="250"/>
      <c r="K682" s="250"/>
      <c r="L682" s="255"/>
      <c r="M682" s="256"/>
      <c r="N682" s="257"/>
      <c r="O682" s="257"/>
      <c r="P682" s="257"/>
      <c r="Q682" s="257"/>
      <c r="R682" s="257"/>
      <c r="S682" s="257"/>
      <c r="T682" s="258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T682" s="259" t="s">
        <v>150</v>
      </c>
      <c r="AU682" s="259" t="s">
        <v>86</v>
      </c>
      <c r="AV682" s="14" t="s">
        <v>86</v>
      </c>
      <c r="AW682" s="14" t="s">
        <v>4</v>
      </c>
      <c r="AX682" s="14" t="s">
        <v>84</v>
      </c>
      <c r="AY682" s="259" t="s">
        <v>136</v>
      </c>
    </row>
    <row r="683" s="2" customFormat="1" ht="24.15" customHeight="1">
      <c r="A683" s="39"/>
      <c r="B683" s="40"/>
      <c r="C683" s="219" t="s">
        <v>838</v>
      </c>
      <c r="D683" s="219" t="s">
        <v>139</v>
      </c>
      <c r="E683" s="220" t="s">
        <v>839</v>
      </c>
      <c r="F683" s="221" t="s">
        <v>840</v>
      </c>
      <c r="G683" s="222" t="s">
        <v>142</v>
      </c>
      <c r="H683" s="223">
        <v>208.72</v>
      </c>
      <c r="I683" s="224"/>
      <c r="J683" s="225">
        <f>ROUND(I683*H683,2)</f>
        <v>0</v>
      </c>
      <c r="K683" s="221" t="s">
        <v>143</v>
      </c>
      <c r="L683" s="45"/>
      <c r="M683" s="226" t="s">
        <v>1</v>
      </c>
      <c r="N683" s="227" t="s">
        <v>41</v>
      </c>
      <c r="O683" s="92"/>
      <c r="P683" s="228">
        <f>O683*H683</f>
        <v>0</v>
      </c>
      <c r="Q683" s="228">
        <v>0.0015</v>
      </c>
      <c r="R683" s="228">
        <f>Q683*H683</f>
        <v>0.31308000000000002</v>
      </c>
      <c r="S683" s="228">
        <v>0</v>
      </c>
      <c r="T683" s="229">
        <f>S683*H683</f>
        <v>0</v>
      </c>
      <c r="U683" s="39"/>
      <c r="V683" s="39"/>
      <c r="W683" s="39"/>
      <c r="X683" s="39"/>
      <c r="Y683" s="39"/>
      <c r="Z683" s="39"/>
      <c r="AA683" s="39"/>
      <c r="AB683" s="39"/>
      <c r="AC683" s="39"/>
      <c r="AD683" s="39"/>
      <c r="AE683" s="39"/>
      <c r="AR683" s="230" t="s">
        <v>473</v>
      </c>
      <c r="AT683" s="230" t="s">
        <v>139</v>
      </c>
      <c r="AU683" s="230" t="s">
        <v>86</v>
      </c>
      <c r="AY683" s="18" t="s">
        <v>136</v>
      </c>
      <c r="BE683" s="231">
        <f>IF(N683="základní",J683,0)</f>
        <v>0</v>
      </c>
      <c r="BF683" s="231">
        <f>IF(N683="snížená",J683,0)</f>
        <v>0</v>
      </c>
      <c r="BG683" s="231">
        <f>IF(N683="zákl. přenesená",J683,0)</f>
        <v>0</v>
      </c>
      <c r="BH683" s="231">
        <f>IF(N683="sníž. přenesená",J683,0)</f>
        <v>0</v>
      </c>
      <c r="BI683" s="231">
        <f>IF(N683="nulová",J683,0)</f>
        <v>0</v>
      </c>
      <c r="BJ683" s="18" t="s">
        <v>84</v>
      </c>
      <c r="BK683" s="231">
        <f>ROUND(I683*H683,2)</f>
        <v>0</v>
      </c>
      <c r="BL683" s="18" t="s">
        <v>473</v>
      </c>
      <c r="BM683" s="230" t="s">
        <v>841</v>
      </c>
    </row>
    <row r="684" s="2" customFormat="1">
      <c r="A684" s="39"/>
      <c r="B684" s="40"/>
      <c r="C684" s="41"/>
      <c r="D684" s="232" t="s">
        <v>146</v>
      </c>
      <c r="E684" s="41"/>
      <c r="F684" s="233" t="s">
        <v>842</v>
      </c>
      <c r="G684" s="41"/>
      <c r="H684" s="41"/>
      <c r="I684" s="234"/>
      <c r="J684" s="41"/>
      <c r="K684" s="41"/>
      <c r="L684" s="45"/>
      <c r="M684" s="235"/>
      <c r="N684" s="236"/>
      <c r="O684" s="92"/>
      <c r="P684" s="92"/>
      <c r="Q684" s="92"/>
      <c r="R684" s="92"/>
      <c r="S684" s="92"/>
      <c r="T684" s="93"/>
      <c r="U684" s="39"/>
      <c r="V684" s="39"/>
      <c r="W684" s="39"/>
      <c r="X684" s="39"/>
      <c r="Y684" s="39"/>
      <c r="Z684" s="39"/>
      <c r="AA684" s="39"/>
      <c r="AB684" s="39"/>
      <c r="AC684" s="39"/>
      <c r="AD684" s="39"/>
      <c r="AE684" s="39"/>
      <c r="AT684" s="18" t="s">
        <v>146</v>
      </c>
      <c r="AU684" s="18" t="s">
        <v>86</v>
      </c>
    </row>
    <row r="685" s="2" customFormat="1">
      <c r="A685" s="39"/>
      <c r="B685" s="40"/>
      <c r="C685" s="41"/>
      <c r="D685" s="237" t="s">
        <v>148</v>
      </c>
      <c r="E685" s="41"/>
      <c r="F685" s="238" t="s">
        <v>843</v>
      </c>
      <c r="G685" s="41"/>
      <c r="H685" s="41"/>
      <c r="I685" s="234"/>
      <c r="J685" s="41"/>
      <c r="K685" s="41"/>
      <c r="L685" s="45"/>
      <c r="M685" s="235"/>
      <c r="N685" s="236"/>
      <c r="O685" s="92"/>
      <c r="P685" s="92"/>
      <c r="Q685" s="92"/>
      <c r="R685" s="92"/>
      <c r="S685" s="92"/>
      <c r="T685" s="93"/>
      <c r="U685" s="39"/>
      <c r="V685" s="39"/>
      <c r="W685" s="39"/>
      <c r="X685" s="39"/>
      <c r="Y685" s="39"/>
      <c r="Z685" s="39"/>
      <c r="AA685" s="39"/>
      <c r="AB685" s="39"/>
      <c r="AC685" s="39"/>
      <c r="AD685" s="39"/>
      <c r="AE685" s="39"/>
      <c r="AT685" s="18" t="s">
        <v>148</v>
      </c>
      <c r="AU685" s="18" t="s">
        <v>86</v>
      </c>
    </row>
    <row r="686" s="2" customFormat="1" ht="24.15" customHeight="1">
      <c r="A686" s="39"/>
      <c r="B686" s="40"/>
      <c r="C686" s="219" t="s">
        <v>844</v>
      </c>
      <c r="D686" s="219" t="s">
        <v>139</v>
      </c>
      <c r="E686" s="220" t="s">
        <v>845</v>
      </c>
      <c r="F686" s="221" t="s">
        <v>846</v>
      </c>
      <c r="G686" s="222" t="s">
        <v>509</v>
      </c>
      <c r="H686" s="292"/>
      <c r="I686" s="224"/>
      <c r="J686" s="225">
        <f>ROUND(I686*H686,2)</f>
        <v>0</v>
      </c>
      <c r="K686" s="221" t="s">
        <v>143</v>
      </c>
      <c r="L686" s="45"/>
      <c r="M686" s="226" t="s">
        <v>1</v>
      </c>
      <c r="N686" s="227" t="s">
        <v>41</v>
      </c>
      <c r="O686" s="92"/>
      <c r="P686" s="228">
        <f>O686*H686</f>
        <v>0</v>
      </c>
      <c r="Q686" s="228">
        <v>0</v>
      </c>
      <c r="R686" s="228">
        <f>Q686*H686</f>
        <v>0</v>
      </c>
      <c r="S686" s="228">
        <v>0</v>
      </c>
      <c r="T686" s="229">
        <f>S686*H686</f>
        <v>0</v>
      </c>
      <c r="U686" s="39"/>
      <c r="V686" s="39"/>
      <c r="W686" s="39"/>
      <c r="X686" s="39"/>
      <c r="Y686" s="39"/>
      <c r="Z686" s="39"/>
      <c r="AA686" s="39"/>
      <c r="AB686" s="39"/>
      <c r="AC686" s="39"/>
      <c r="AD686" s="39"/>
      <c r="AE686" s="39"/>
      <c r="AR686" s="230" t="s">
        <v>473</v>
      </c>
      <c r="AT686" s="230" t="s">
        <v>139</v>
      </c>
      <c r="AU686" s="230" t="s">
        <v>86</v>
      </c>
      <c r="AY686" s="18" t="s">
        <v>136</v>
      </c>
      <c r="BE686" s="231">
        <f>IF(N686="základní",J686,0)</f>
        <v>0</v>
      </c>
      <c r="BF686" s="231">
        <f>IF(N686="snížená",J686,0)</f>
        <v>0</v>
      </c>
      <c r="BG686" s="231">
        <f>IF(N686="zákl. přenesená",J686,0)</f>
        <v>0</v>
      </c>
      <c r="BH686" s="231">
        <f>IF(N686="sníž. přenesená",J686,0)</f>
        <v>0</v>
      </c>
      <c r="BI686" s="231">
        <f>IF(N686="nulová",J686,0)</f>
        <v>0</v>
      </c>
      <c r="BJ686" s="18" t="s">
        <v>84</v>
      </c>
      <c r="BK686" s="231">
        <f>ROUND(I686*H686,2)</f>
        <v>0</v>
      </c>
      <c r="BL686" s="18" t="s">
        <v>473</v>
      </c>
      <c r="BM686" s="230" t="s">
        <v>847</v>
      </c>
    </row>
    <row r="687" s="2" customFormat="1">
      <c r="A687" s="39"/>
      <c r="B687" s="40"/>
      <c r="C687" s="41"/>
      <c r="D687" s="232" t="s">
        <v>146</v>
      </c>
      <c r="E687" s="41"/>
      <c r="F687" s="233" t="s">
        <v>848</v>
      </c>
      <c r="G687" s="41"/>
      <c r="H687" s="41"/>
      <c r="I687" s="234"/>
      <c r="J687" s="41"/>
      <c r="K687" s="41"/>
      <c r="L687" s="45"/>
      <c r="M687" s="235"/>
      <c r="N687" s="236"/>
      <c r="O687" s="92"/>
      <c r="P687" s="92"/>
      <c r="Q687" s="92"/>
      <c r="R687" s="92"/>
      <c r="S687" s="92"/>
      <c r="T687" s="93"/>
      <c r="U687" s="39"/>
      <c r="V687" s="39"/>
      <c r="W687" s="39"/>
      <c r="X687" s="39"/>
      <c r="Y687" s="39"/>
      <c r="Z687" s="39"/>
      <c r="AA687" s="39"/>
      <c r="AB687" s="39"/>
      <c r="AC687" s="39"/>
      <c r="AD687" s="39"/>
      <c r="AE687" s="39"/>
      <c r="AT687" s="18" t="s">
        <v>146</v>
      </c>
      <c r="AU687" s="18" t="s">
        <v>86</v>
      </c>
    </row>
    <row r="688" s="2" customFormat="1">
      <c r="A688" s="39"/>
      <c r="B688" s="40"/>
      <c r="C688" s="41"/>
      <c r="D688" s="237" t="s">
        <v>148</v>
      </c>
      <c r="E688" s="41"/>
      <c r="F688" s="238" t="s">
        <v>849</v>
      </c>
      <c r="G688" s="41"/>
      <c r="H688" s="41"/>
      <c r="I688" s="234"/>
      <c r="J688" s="41"/>
      <c r="K688" s="41"/>
      <c r="L688" s="45"/>
      <c r="M688" s="235"/>
      <c r="N688" s="236"/>
      <c r="O688" s="92"/>
      <c r="P688" s="92"/>
      <c r="Q688" s="92"/>
      <c r="R688" s="92"/>
      <c r="S688" s="92"/>
      <c r="T688" s="93"/>
      <c r="U688" s="39"/>
      <c r="V688" s="39"/>
      <c r="W688" s="39"/>
      <c r="X688" s="39"/>
      <c r="Y688" s="39"/>
      <c r="Z688" s="39"/>
      <c r="AA688" s="39"/>
      <c r="AB688" s="39"/>
      <c r="AC688" s="39"/>
      <c r="AD688" s="39"/>
      <c r="AE688" s="39"/>
      <c r="AT688" s="18" t="s">
        <v>148</v>
      </c>
      <c r="AU688" s="18" t="s">
        <v>86</v>
      </c>
    </row>
    <row r="689" s="12" customFormat="1" ht="22.8" customHeight="1">
      <c r="A689" s="12"/>
      <c r="B689" s="203"/>
      <c r="C689" s="204"/>
      <c r="D689" s="205" t="s">
        <v>75</v>
      </c>
      <c r="E689" s="217" t="s">
        <v>850</v>
      </c>
      <c r="F689" s="217" t="s">
        <v>851</v>
      </c>
      <c r="G689" s="204"/>
      <c r="H689" s="204"/>
      <c r="I689" s="207"/>
      <c r="J689" s="218">
        <f>BK689</f>
        <v>0</v>
      </c>
      <c r="K689" s="204"/>
      <c r="L689" s="209"/>
      <c r="M689" s="210"/>
      <c r="N689" s="211"/>
      <c r="O689" s="211"/>
      <c r="P689" s="212">
        <f>SUM(P690:P721)</f>
        <v>0</v>
      </c>
      <c r="Q689" s="211"/>
      <c r="R689" s="212">
        <f>SUM(R690:R721)</f>
        <v>1.7021473999999999</v>
      </c>
      <c r="S689" s="211"/>
      <c r="T689" s="213">
        <f>SUM(T690:T721)</f>
        <v>0</v>
      </c>
      <c r="U689" s="12"/>
      <c r="V689" s="12"/>
      <c r="W689" s="12"/>
      <c r="X689" s="12"/>
      <c r="Y689" s="12"/>
      <c r="Z689" s="12"/>
      <c r="AA689" s="12"/>
      <c r="AB689" s="12"/>
      <c r="AC689" s="12"/>
      <c r="AD689" s="12"/>
      <c r="AE689" s="12"/>
      <c r="AR689" s="214" t="s">
        <v>86</v>
      </c>
      <c r="AT689" s="215" t="s">
        <v>75</v>
      </c>
      <c r="AU689" s="215" t="s">
        <v>84</v>
      </c>
      <c r="AY689" s="214" t="s">
        <v>136</v>
      </c>
      <c r="BK689" s="216">
        <f>SUM(BK690:BK721)</f>
        <v>0</v>
      </c>
    </row>
    <row r="690" s="2" customFormat="1" ht="16.5" customHeight="1">
      <c r="A690" s="39"/>
      <c r="B690" s="40"/>
      <c r="C690" s="219" t="s">
        <v>852</v>
      </c>
      <c r="D690" s="219" t="s">
        <v>139</v>
      </c>
      <c r="E690" s="220" t="s">
        <v>853</v>
      </c>
      <c r="F690" s="221" t="s">
        <v>854</v>
      </c>
      <c r="G690" s="222" t="s">
        <v>142</v>
      </c>
      <c r="H690" s="223">
        <v>184.5</v>
      </c>
      <c r="I690" s="224"/>
      <c r="J690" s="225">
        <f>ROUND(I690*H690,2)</f>
        <v>0</v>
      </c>
      <c r="K690" s="221" t="s">
        <v>143</v>
      </c>
      <c r="L690" s="45"/>
      <c r="M690" s="226" t="s">
        <v>1</v>
      </c>
      <c r="N690" s="227" t="s">
        <v>41</v>
      </c>
      <c r="O690" s="92"/>
      <c r="P690" s="228">
        <f>O690*H690</f>
        <v>0</v>
      </c>
      <c r="Q690" s="228">
        <v>0</v>
      </c>
      <c r="R690" s="228">
        <f>Q690*H690</f>
        <v>0</v>
      </c>
      <c r="S690" s="228">
        <v>0</v>
      </c>
      <c r="T690" s="229">
        <f>S690*H690</f>
        <v>0</v>
      </c>
      <c r="U690" s="39"/>
      <c r="V690" s="39"/>
      <c r="W690" s="39"/>
      <c r="X690" s="39"/>
      <c r="Y690" s="39"/>
      <c r="Z690" s="39"/>
      <c r="AA690" s="39"/>
      <c r="AB690" s="39"/>
      <c r="AC690" s="39"/>
      <c r="AD690" s="39"/>
      <c r="AE690" s="39"/>
      <c r="AR690" s="230" t="s">
        <v>473</v>
      </c>
      <c r="AT690" s="230" t="s">
        <v>139</v>
      </c>
      <c r="AU690" s="230" t="s">
        <v>86</v>
      </c>
      <c r="AY690" s="18" t="s">
        <v>136</v>
      </c>
      <c r="BE690" s="231">
        <f>IF(N690="základní",J690,0)</f>
        <v>0</v>
      </c>
      <c r="BF690" s="231">
        <f>IF(N690="snížená",J690,0)</f>
        <v>0</v>
      </c>
      <c r="BG690" s="231">
        <f>IF(N690="zákl. přenesená",J690,0)</f>
        <v>0</v>
      </c>
      <c r="BH690" s="231">
        <f>IF(N690="sníž. přenesená",J690,0)</f>
        <v>0</v>
      </c>
      <c r="BI690" s="231">
        <f>IF(N690="nulová",J690,0)</f>
        <v>0</v>
      </c>
      <c r="BJ690" s="18" t="s">
        <v>84</v>
      </c>
      <c r="BK690" s="231">
        <f>ROUND(I690*H690,2)</f>
        <v>0</v>
      </c>
      <c r="BL690" s="18" t="s">
        <v>473</v>
      </c>
      <c r="BM690" s="230" t="s">
        <v>855</v>
      </c>
    </row>
    <row r="691" s="2" customFormat="1">
      <c r="A691" s="39"/>
      <c r="B691" s="40"/>
      <c r="C691" s="41"/>
      <c r="D691" s="232" t="s">
        <v>146</v>
      </c>
      <c r="E691" s="41"/>
      <c r="F691" s="233" t="s">
        <v>856</v>
      </c>
      <c r="G691" s="41"/>
      <c r="H691" s="41"/>
      <c r="I691" s="234"/>
      <c r="J691" s="41"/>
      <c r="K691" s="41"/>
      <c r="L691" s="45"/>
      <c r="M691" s="235"/>
      <c r="N691" s="236"/>
      <c r="O691" s="92"/>
      <c r="P691" s="92"/>
      <c r="Q691" s="92"/>
      <c r="R691" s="92"/>
      <c r="S691" s="92"/>
      <c r="T691" s="93"/>
      <c r="U691" s="39"/>
      <c r="V691" s="39"/>
      <c r="W691" s="39"/>
      <c r="X691" s="39"/>
      <c r="Y691" s="39"/>
      <c r="Z691" s="39"/>
      <c r="AA691" s="39"/>
      <c r="AB691" s="39"/>
      <c r="AC691" s="39"/>
      <c r="AD691" s="39"/>
      <c r="AE691" s="39"/>
      <c r="AT691" s="18" t="s">
        <v>146</v>
      </c>
      <c r="AU691" s="18" t="s">
        <v>86</v>
      </c>
    </row>
    <row r="692" s="2" customFormat="1">
      <c r="A692" s="39"/>
      <c r="B692" s="40"/>
      <c r="C692" s="41"/>
      <c r="D692" s="237" t="s">
        <v>148</v>
      </c>
      <c r="E692" s="41"/>
      <c r="F692" s="238" t="s">
        <v>857</v>
      </c>
      <c r="G692" s="41"/>
      <c r="H692" s="41"/>
      <c r="I692" s="234"/>
      <c r="J692" s="41"/>
      <c r="K692" s="41"/>
      <c r="L692" s="45"/>
      <c r="M692" s="235"/>
      <c r="N692" s="236"/>
      <c r="O692" s="92"/>
      <c r="P692" s="92"/>
      <c r="Q692" s="92"/>
      <c r="R692" s="92"/>
      <c r="S692" s="92"/>
      <c r="T692" s="93"/>
      <c r="U692" s="39"/>
      <c r="V692" s="39"/>
      <c r="W692" s="39"/>
      <c r="X692" s="39"/>
      <c r="Y692" s="39"/>
      <c r="Z692" s="39"/>
      <c r="AA692" s="39"/>
      <c r="AB692" s="39"/>
      <c r="AC692" s="39"/>
      <c r="AD692" s="39"/>
      <c r="AE692" s="39"/>
      <c r="AT692" s="18" t="s">
        <v>148</v>
      </c>
      <c r="AU692" s="18" t="s">
        <v>86</v>
      </c>
    </row>
    <row r="693" s="14" customFormat="1">
      <c r="A693" s="14"/>
      <c r="B693" s="249"/>
      <c r="C693" s="250"/>
      <c r="D693" s="232" t="s">
        <v>150</v>
      </c>
      <c r="E693" s="251" t="s">
        <v>1</v>
      </c>
      <c r="F693" s="252" t="s">
        <v>858</v>
      </c>
      <c r="G693" s="250"/>
      <c r="H693" s="253">
        <v>184.5</v>
      </c>
      <c r="I693" s="254"/>
      <c r="J693" s="250"/>
      <c r="K693" s="250"/>
      <c r="L693" s="255"/>
      <c r="M693" s="256"/>
      <c r="N693" s="257"/>
      <c r="O693" s="257"/>
      <c r="P693" s="257"/>
      <c r="Q693" s="257"/>
      <c r="R693" s="257"/>
      <c r="S693" s="257"/>
      <c r="T693" s="258"/>
      <c r="U693" s="14"/>
      <c r="V693" s="14"/>
      <c r="W693" s="14"/>
      <c r="X693" s="14"/>
      <c r="Y693" s="14"/>
      <c r="Z693" s="14"/>
      <c r="AA693" s="14"/>
      <c r="AB693" s="14"/>
      <c r="AC693" s="14"/>
      <c r="AD693" s="14"/>
      <c r="AE693" s="14"/>
      <c r="AT693" s="259" t="s">
        <v>150</v>
      </c>
      <c r="AU693" s="259" t="s">
        <v>86</v>
      </c>
      <c r="AV693" s="14" t="s">
        <v>86</v>
      </c>
      <c r="AW693" s="14" t="s">
        <v>32</v>
      </c>
      <c r="AX693" s="14" t="s">
        <v>76</v>
      </c>
      <c r="AY693" s="259" t="s">
        <v>136</v>
      </c>
    </row>
    <row r="694" s="15" customFormat="1">
      <c r="A694" s="15"/>
      <c r="B694" s="260"/>
      <c r="C694" s="261"/>
      <c r="D694" s="232" t="s">
        <v>150</v>
      </c>
      <c r="E694" s="262" t="s">
        <v>1</v>
      </c>
      <c r="F694" s="263" t="s">
        <v>153</v>
      </c>
      <c r="G694" s="261"/>
      <c r="H694" s="264">
        <v>184.5</v>
      </c>
      <c r="I694" s="265"/>
      <c r="J694" s="261"/>
      <c r="K694" s="261"/>
      <c r="L694" s="266"/>
      <c r="M694" s="267"/>
      <c r="N694" s="268"/>
      <c r="O694" s="268"/>
      <c r="P694" s="268"/>
      <c r="Q694" s="268"/>
      <c r="R694" s="268"/>
      <c r="S694" s="268"/>
      <c r="T694" s="269"/>
      <c r="U694" s="15"/>
      <c r="V694" s="15"/>
      <c r="W694" s="15"/>
      <c r="X694" s="15"/>
      <c r="Y694" s="15"/>
      <c r="Z694" s="15"/>
      <c r="AA694" s="15"/>
      <c r="AB694" s="15"/>
      <c r="AC694" s="15"/>
      <c r="AD694" s="15"/>
      <c r="AE694" s="15"/>
      <c r="AT694" s="270" t="s">
        <v>150</v>
      </c>
      <c r="AU694" s="270" t="s">
        <v>86</v>
      </c>
      <c r="AV694" s="15" t="s">
        <v>144</v>
      </c>
      <c r="AW694" s="15" t="s">
        <v>32</v>
      </c>
      <c r="AX694" s="15" t="s">
        <v>84</v>
      </c>
      <c r="AY694" s="270" t="s">
        <v>136</v>
      </c>
    </row>
    <row r="695" s="2" customFormat="1" ht="24.15" customHeight="1">
      <c r="A695" s="39"/>
      <c r="B695" s="40"/>
      <c r="C695" s="219" t="s">
        <v>859</v>
      </c>
      <c r="D695" s="219" t="s">
        <v>139</v>
      </c>
      <c r="E695" s="220" t="s">
        <v>860</v>
      </c>
      <c r="F695" s="221" t="s">
        <v>861</v>
      </c>
      <c r="G695" s="222" t="s">
        <v>142</v>
      </c>
      <c r="H695" s="223">
        <v>184.5</v>
      </c>
      <c r="I695" s="224"/>
      <c r="J695" s="225">
        <f>ROUND(I695*H695,2)</f>
        <v>0</v>
      </c>
      <c r="K695" s="221" t="s">
        <v>143</v>
      </c>
      <c r="L695" s="45"/>
      <c r="M695" s="226" t="s">
        <v>1</v>
      </c>
      <c r="N695" s="227" t="s">
        <v>41</v>
      </c>
      <c r="O695" s="92"/>
      <c r="P695" s="228">
        <f>O695*H695</f>
        <v>0</v>
      </c>
      <c r="Q695" s="228">
        <v>3.0000000000000001E-05</v>
      </c>
      <c r="R695" s="228">
        <f>Q695*H695</f>
        <v>0.005535</v>
      </c>
      <c r="S695" s="228">
        <v>0</v>
      </c>
      <c r="T695" s="229">
        <f>S695*H695</f>
        <v>0</v>
      </c>
      <c r="U695" s="39"/>
      <c r="V695" s="39"/>
      <c r="W695" s="39"/>
      <c r="X695" s="39"/>
      <c r="Y695" s="39"/>
      <c r="Z695" s="39"/>
      <c r="AA695" s="39"/>
      <c r="AB695" s="39"/>
      <c r="AC695" s="39"/>
      <c r="AD695" s="39"/>
      <c r="AE695" s="39"/>
      <c r="AR695" s="230" t="s">
        <v>473</v>
      </c>
      <c r="AT695" s="230" t="s">
        <v>139</v>
      </c>
      <c r="AU695" s="230" t="s">
        <v>86</v>
      </c>
      <c r="AY695" s="18" t="s">
        <v>136</v>
      </c>
      <c r="BE695" s="231">
        <f>IF(N695="základní",J695,0)</f>
        <v>0</v>
      </c>
      <c r="BF695" s="231">
        <f>IF(N695="snížená",J695,0)</f>
        <v>0</v>
      </c>
      <c r="BG695" s="231">
        <f>IF(N695="zákl. přenesená",J695,0)</f>
        <v>0</v>
      </c>
      <c r="BH695" s="231">
        <f>IF(N695="sníž. přenesená",J695,0)</f>
        <v>0</v>
      </c>
      <c r="BI695" s="231">
        <f>IF(N695="nulová",J695,0)</f>
        <v>0</v>
      </c>
      <c r="BJ695" s="18" t="s">
        <v>84</v>
      </c>
      <c r="BK695" s="231">
        <f>ROUND(I695*H695,2)</f>
        <v>0</v>
      </c>
      <c r="BL695" s="18" t="s">
        <v>473</v>
      </c>
      <c r="BM695" s="230" t="s">
        <v>862</v>
      </c>
    </row>
    <row r="696" s="2" customFormat="1">
      <c r="A696" s="39"/>
      <c r="B696" s="40"/>
      <c r="C696" s="41"/>
      <c r="D696" s="232" t="s">
        <v>146</v>
      </c>
      <c r="E696" s="41"/>
      <c r="F696" s="233" t="s">
        <v>863</v>
      </c>
      <c r="G696" s="41"/>
      <c r="H696" s="41"/>
      <c r="I696" s="234"/>
      <c r="J696" s="41"/>
      <c r="K696" s="41"/>
      <c r="L696" s="45"/>
      <c r="M696" s="235"/>
      <c r="N696" s="236"/>
      <c r="O696" s="92"/>
      <c r="P696" s="92"/>
      <c r="Q696" s="92"/>
      <c r="R696" s="92"/>
      <c r="S696" s="92"/>
      <c r="T696" s="93"/>
      <c r="U696" s="39"/>
      <c r="V696" s="39"/>
      <c r="W696" s="39"/>
      <c r="X696" s="39"/>
      <c r="Y696" s="39"/>
      <c r="Z696" s="39"/>
      <c r="AA696" s="39"/>
      <c r="AB696" s="39"/>
      <c r="AC696" s="39"/>
      <c r="AD696" s="39"/>
      <c r="AE696" s="39"/>
      <c r="AT696" s="18" t="s">
        <v>146</v>
      </c>
      <c r="AU696" s="18" t="s">
        <v>86</v>
      </c>
    </row>
    <row r="697" s="2" customFormat="1">
      <c r="A697" s="39"/>
      <c r="B697" s="40"/>
      <c r="C697" s="41"/>
      <c r="D697" s="237" t="s">
        <v>148</v>
      </c>
      <c r="E697" s="41"/>
      <c r="F697" s="238" t="s">
        <v>864</v>
      </c>
      <c r="G697" s="41"/>
      <c r="H697" s="41"/>
      <c r="I697" s="234"/>
      <c r="J697" s="41"/>
      <c r="K697" s="41"/>
      <c r="L697" s="45"/>
      <c r="M697" s="235"/>
      <c r="N697" s="236"/>
      <c r="O697" s="92"/>
      <c r="P697" s="92"/>
      <c r="Q697" s="92"/>
      <c r="R697" s="92"/>
      <c r="S697" s="92"/>
      <c r="T697" s="93"/>
      <c r="U697" s="39"/>
      <c r="V697" s="39"/>
      <c r="W697" s="39"/>
      <c r="X697" s="39"/>
      <c r="Y697" s="39"/>
      <c r="Z697" s="39"/>
      <c r="AA697" s="39"/>
      <c r="AB697" s="39"/>
      <c r="AC697" s="39"/>
      <c r="AD697" s="39"/>
      <c r="AE697" s="39"/>
      <c r="AT697" s="18" t="s">
        <v>148</v>
      </c>
      <c r="AU697" s="18" t="s">
        <v>86</v>
      </c>
    </row>
    <row r="698" s="2" customFormat="1" ht="33" customHeight="1">
      <c r="A698" s="39"/>
      <c r="B698" s="40"/>
      <c r="C698" s="219" t="s">
        <v>865</v>
      </c>
      <c r="D698" s="219" t="s">
        <v>139</v>
      </c>
      <c r="E698" s="220" t="s">
        <v>866</v>
      </c>
      <c r="F698" s="221" t="s">
        <v>867</v>
      </c>
      <c r="G698" s="222" t="s">
        <v>142</v>
      </c>
      <c r="H698" s="223">
        <v>184.5</v>
      </c>
      <c r="I698" s="224"/>
      <c r="J698" s="225">
        <f>ROUND(I698*H698,2)</f>
        <v>0</v>
      </c>
      <c r="K698" s="221" t="s">
        <v>143</v>
      </c>
      <c r="L698" s="45"/>
      <c r="M698" s="226" t="s">
        <v>1</v>
      </c>
      <c r="N698" s="227" t="s">
        <v>41</v>
      </c>
      <c r="O698" s="92"/>
      <c r="P698" s="228">
        <f>O698*H698</f>
        <v>0</v>
      </c>
      <c r="Q698" s="228">
        <v>0.0044999999999999997</v>
      </c>
      <c r="R698" s="228">
        <f>Q698*H698</f>
        <v>0.83024999999999993</v>
      </c>
      <c r="S698" s="228">
        <v>0</v>
      </c>
      <c r="T698" s="229">
        <f>S698*H698</f>
        <v>0</v>
      </c>
      <c r="U698" s="39"/>
      <c r="V698" s="39"/>
      <c r="W698" s="39"/>
      <c r="X698" s="39"/>
      <c r="Y698" s="39"/>
      <c r="Z698" s="39"/>
      <c r="AA698" s="39"/>
      <c r="AB698" s="39"/>
      <c r="AC698" s="39"/>
      <c r="AD698" s="39"/>
      <c r="AE698" s="39"/>
      <c r="AR698" s="230" t="s">
        <v>473</v>
      </c>
      <c r="AT698" s="230" t="s">
        <v>139</v>
      </c>
      <c r="AU698" s="230" t="s">
        <v>86</v>
      </c>
      <c r="AY698" s="18" t="s">
        <v>136</v>
      </c>
      <c r="BE698" s="231">
        <f>IF(N698="základní",J698,0)</f>
        <v>0</v>
      </c>
      <c r="BF698" s="231">
        <f>IF(N698="snížená",J698,0)</f>
        <v>0</v>
      </c>
      <c r="BG698" s="231">
        <f>IF(N698="zákl. přenesená",J698,0)</f>
        <v>0</v>
      </c>
      <c r="BH698" s="231">
        <f>IF(N698="sníž. přenesená",J698,0)</f>
        <v>0</v>
      </c>
      <c r="BI698" s="231">
        <f>IF(N698="nulová",J698,0)</f>
        <v>0</v>
      </c>
      <c r="BJ698" s="18" t="s">
        <v>84</v>
      </c>
      <c r="BK698" s="231">
        <f>ROUND(I698*H698,2)</f>
        <v>0</v>
      </c>
      <c r="BL698" s="18" t="s">
        <v>473</v>
      </c>
      <c r="BM698" s="230" t="s">
        <v>868</v>
      </c>
    </row>
    <row r="699" s="2" customFormat="1">
      <c r="A699" s="39"/>
      <c r="B699" s="40"/>
      <c r="C699" s="41"/>
      <c r="D699" s="232" t="s">
        <v>146</v>
      </c>
      <c r="E699" s="41"/>
      <c r="F699" s="233" t="s">
        <v>869</v>
      </c>
      <c r="G699" s="41"/>
      <c r="H699" s="41"/>
      <c r="I699" s="234"/>
      <c r="J699" s="41"/>
      <c r="K699" s="41"/>
      <c r="L699" s="45"/>
      <c r="M699" s="235"/>
      <c r="N699" s="236"/>
      <c r="O699" s="92"/>
      <c r="P699" s="92"/>
      <c r="Q699" s="92"/>
      <c r="R699" s="92"/>
      <c r="S699" s="92"/>
      <c r="T699" s="93"/>
      <c r="U699" s="39"/>
      <c r="V699" s="39"/>
      <c r="W699" s="39"/>
      <c r="X699" s="39"/>
      <c r="Y699" s="39"/>
      <c r="Z699" s="39"/>
      <c r="AA699" s="39"/>
      <c r="AB699" s="39"/>
      <c r="AC699" s="39"/>
      <c r="AD699" s="39"/>
      <c r="AE699" s="39"/>
      <c r="AT699" s="18" t="s">
        <v>146</v>
      </c>
      <c r="AU699" s="18" t="s">
        <v>86</v>
      </c>
    </row>
    <row r="700" s="2" customFormat="1">
      <c r="A700" s="39"/>
      <c r="B700" s="40"/>
      <c r="C700" s="41"/>
      <c r="D700" s="237" t="s">
        <v>148</v>
      </c>
      <c r="E700" s="41"/>
      <c r="F700" s="238" t="s">
        <v>870</v>
      </c>
      <c r="G700" s="41"/>
      <c r="H700" s="41"/>
      <c r="I700" s="234"/>
      <c r="J700" s="41"/>
      <c r="K700" s="41"/>
      <c r="L700" s="45"/>
      <c r="M700" s="235"/>
      <c r="N700" s="236"/>
      <c r="O700" s="92"/>
      <c r="P700" s="92"/>
      <c r="Q700" s="92"/>
      <c r="R700" s="92"/>
      <c r="S700" s="92"/>
      <c r="T700" s="93"/>
      <c r="U700" s="39"/>
      <c r="V700" s="39"/>
      <c r="W700" s="39"/>
      <c r="X700" s="39"/>
      <c r="Y700" s="39"/>
      <c r="Z700" s="39"/>
      <c r="AA700" s="39"/>
      <c r="AB700" s="39"/>
      <c r="AC700" s="39"/>
      <c r="AD700" s="39"/>
      <c r="AE700" s="39"/>
      <c r="AT700" s="18" t="s">
        <v>148</v>
      </c>
      <c r="AU700" s="18" t="s">
        <v>86</v>
      </c>
    </row>
    <row r="701" s="2" customFormat="1" ht="24.15" customHeight="1">
      <c r="A701" s="39"/>
      <c r="B701" s="40"/>
      <c r="C701" s="219" t="s">
        <v>871</v>
      </c>
      <c r="D701" s="219" t="s">
        <v>139</v>
      </c>
      <c r="E701" s="220" t="s">
        <v>872</v>
      </c>
      <c r="F701" s="221" t="s">
        <v>873</v>
      </c>
      <c r="G701" s="222" t="s">
        <v>357</v>
      </c>
      <c r="H701" s="223">
        <v>130.40000000000001</v>
      </c>
      <c r="I701" s="224"/>
      <c r="J701" s="225">
        <f>ROUND(I701*H701,2)</f>
        <v>0</v>
      </c>
      <c r="K701" s="221" t="s">
        <v>1</v>
      </c>
      <c r="L701" s="45"/>
      <c r="M701" s="226" t="s">
        <v>1</v>
      </c>
      <c r="N701" s="227" t="s">
        <v>41</v>
      </c>
      <c r="O701" s="92"/>
      <c r="P701" s="228">
        <f>O701*H701</f>
        <v>0</v>
      </c>
      <c r="Q701" s="228">
        <v>1.0000000000000001E-05</v>
      </c>
      <c r="R701" s="228">
        <f>Q701*H701</f>
        <v>0.0013040000000000003</v>
      </c>
      <c r="S701" s="228">
        <v>0</v>
      </c>
      <c r="T701" s="229">
        <f>S701*H701</f>
        <v>0</v>
      </c>
      <c r="U701" s="39"/>
      <c r="V701" s="39"/>
      <c r="W701" s="39"/>
      <c r="X701" s="39"/>
      <c r="Y701" s="39"/>
      <c r="Z701" s="39"/>
      <c r="AA701" s="39"/>
      <c r="AB701" s="39"/>
      <c r="AC701" s="39"/>
      <c r="AD701" s="39"/>
      <c r="AE701" s="39"/>
      <c r="AR701" s="230" t="s">
        <v>473</v>
      </c>
      <c r="AT701" s="230" t="s">
        <v>139</v>
      </c>
      <c r="AU701" s="230" t="s">
        <v>86</v>
      </c>
      <c r="AY701" s="18" t="s">
        <v>136</v>
      </c>
      <c r="BE701" s="231">
        <f>IF(N701="základní",J701,0)</f>
        <v>0</v>
      </c>
      <c r="BF701" s="231">
        <f>IF(N701="snížená",J701,0)</f>
        <v>0</v>
      </c>
      <c r="BG701" s="231">
        <f>IF(N701="zákl. přenesená",J701,0)</f>
        <v>0</v>
      </c>
      <c r="BH701" s="231">
        <f>IF(N701="sníž. přenesená",J701,0)</f>
        <v>0</v>
      </c>
      <c r="BI701" s="231">
        <f>IF(N701="nulová",J701,0)</f>
        <v>0</v>
      </c>
      <c r="BJ701" s="18" t="s">
        <v>84</v>
      </c>
      <c r="BK701" s="231">
        <f>ROUND(I701*H701,2)</f>
        <v>0</v>
      </c>
      <c r="BL701" s="18" t="s">
        <v>473</v>
      </c>
      <c r="BM701" s="230" t="s">
        <v>874</v>
      </c>
    </row>
    <row r="702" s="2" customFormat="1">
      <c r="A702" s="39"/>
      <c r="B702" s="40"/>
      <c r="C702" s="41"/>
      <c r="D702" s="232" t="s">
        <v>146</v>
      </c>
      <c r="E702" s="41"/>
      <c r="F702" s="233" t="s">
        <v>873</v>
      </c>
      <c r="G702" s="41"/>
      <c r="H702" s="41"/>
      <c r="I702" s="234"/>
      <c r="J702" s="41"/>
      <c r="K702" s="41"/>
      <c r="L702" s="45"/>
      <c r="M702" s="235"/>
      <c r="N702" s="236"/>
      <c r="O702" s="92"/>
      <c r="P702" s="92"/>
      <c r="Q702" s="92"/>
      <c r="R702" s="92"/>
      <c r="S702" s="92"/>
      <c r="T702" s="93"/>
      <c r="U702" s="39"/>
      <c r="V702" s="39"/>
      <c r="W702" s="39"/>
      <c r="X702" s="39"/>
      <c r="Y702" s="39"/>
      <c r="Z702" s="39"/>
      <c r="AA702" s="39"/>
      <c r="AB702" s="39"/>
      <c r="AC702" s="39"/>
      <c r="AD702" s="39"/>
      <c r="AE702" s="39"/>
      <c r="AT702" s="18" t="s">
        <v>146</v>
      </c>
      <c r="AU702" s="18" t="s">
        <v>86</v>
      </c>
    </row>
    <row r="703" s="13" customFormat="1">
      <c r="A703" s="13"/>
      <c r="B703" s="239"/>
      <c r="C703" s="240"/>
      <c r="D703" s="232" t="s">
        <v>150</v>
      </c>
      <c r="E703" s="241" t="s">
        <v>1</v>
      </c>
      <c r="F703" s="242" t="s">
        <v>519</v>
      </c>
      <c r="G703" s="240"/>
      <c r="H703" s="241" t="s">
        <v>1</v>
      </c>
      <c r="I703" s="243"/>
      <c r="J703" s="240"/>
      <c r="K703" s="240"/>
      <c r="L703" s="244"/>
      <c r="M703" s="245"/>
      <c r="N703" s="246"/>
      <c r="O703" s="246"/>
      <c r="P703" s="246"/>
      <c r="Q703" s="246"/>
      <c r="R703" s="246"/>
      <c r="S703" s="246"/>
      <c r="T703" s="247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T703" s="248" t="s">
        <v>150</v>
      </c>
      <c r="AU703" s="248" t="s">
        <v>86</v>
      </c>
      <c r="AV703" s="13" t="s">
        <v>84</v>
      </c>
      <c r="AW703" s="13" t="s">
        <v>32</v>
      </c>
      <c r="AX703" s="13" t="s">
        <v>76</v>
      </c>
      <c r="AY703" s="248" t="s">
        <v>136</v>
      </c>
    </row>
    <row r="704" s="14" customFormat="1">
      <c r="A704" s="14"/>
      <c r="B704" s="249"/>
      <c r="C704" s="250"/>
      <c r="D704" s="232" t="s">
        <v>150</v>
      </c>
      <c r="E704" s="251" t="s">
        <v>1</v>
      </c>
      <c r="F704" s="252" t="s">
        <v>875</v>
      </c>
      <c r="G704" s="250"/>
      <c r="H704" s="253">
        <v>130.40000000000001</v>
      </c>
      <c r="I704" s="254"/>
      <c r="J704" s="250"/>
      <c r="K704" s="250"/>
      <c r="L704" s="255"/>
      <c r="M704" s="256"/>
      <c r="N704" s="257"/>
      <c r="O704" s="257"/>
      <c r="P704" s="257"/>
      <c r="Q704" s="257"/>
      <c r="R704" s="257"/>
      <c r="S704" s="257"/>
      <c r="T704" s="258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59" t="s">
        <v>150</v>
      </c>
      <c r="AU704" s="259" t="s">
        <v>86</v>
      </c>
      <c r="AV704" s="14" t="s">
        <v>86</v>
      </c>
      <c r="AW704" s="14" t="s">
        <v>32</v>
      </c>
      <c r="AX704" s="14" t="s">
        <v>76</v>
      </c>
      <c r="AY704" s="259" t="s">
        <v>136</v>
      </c>
    </row>
    <row r="705" s="15" customFormat="1">
      <c r="A705" s="15"/>
      <c r="B705" s="260"/>
      <c r="C705" s="261"/>
      <c r="D705" s="232" t="s">
        <v>150</v>
      </c>
      <c r="E705" s="262" t="s">
        <v>1</v>
      </c>
      <c r="F705" s="263" t="s">
        <v>153</v>
      </c>
      <c r="G705" s="261"/>
      <c r="H705" s="264">
        <v>130.40000000000001</v>
      </c>
      <c r="I705" s="265"/>
      <c r="J705" s="261"/>
      <c r="K705" s="261"/>
      <c r="L705" s="266"/>
      <c r="M705" s="267"/>
      <c r="N705" s="268"/>
      <c r="O705" s="268"/>
      <c r="P705" s="268"/>
      <c r="Q705" s="268"/>
      <c r="R705" s="268"/>
      <c r="S705" s="268"/>
      <c r="T705" s="269"/>
      <c r="U705" s="15"/>
      <c r="V705" s="15"/>
      <c r="W705" s="15"/>
      <c r="X705" s="15"/>
      <c r="Y705" s="15"/>
      <c r="Z705" s="15"/>
      <c r="AA705" s="15"/>
      <c r="AB705" s="15"/>
      <c r="AC705" s="15"/>
      <c r="AD705" s="15"/>
      <c r="AE705" s="15"/>
      <c r="AT705" s="270" t="s">
        <v>150</v>
      </c>
      <c r="AU705" s="270" t="s">
        <v>86</v>
      </c>
      <c r="AV705" s="15" t="s">
        <v>144</v>
      </c>
      <c r="AW705" s="15" t="s">
        <v>32</v>
      </c>
      <c r="AX705" s="15" t="s">
        <v>84</v>
      </c>
      <c r="AY705" s="270" t="s">
        <v>136</v>
      </c>
    </row>
    <row r="706" s="2" customFormat="1" ht="16.5" customHeight="1">
      <c r="A706" s="39"/>
      <c r="B706" s="40"/>
      <c r="C706" s="271" t="s">
        <v>876</v>
      </c>
      <c r="D706" s="271" t="s">
        <v>155</v>
      </c>
      <c r="E706" s="272" t="s">
        <v>877</v>
      </c>
      <c r="F706" s="273" t="s">
        <v>878</v>
      </c>
      <c r="G706" s="274" t="s">
        <v>357</v>
      </c>
      <c r="H706" s="275">
        <v>140.83199999999999</v>
      </c>
      <c r="I706" s="276"/>
      <c r="J706" s="277">
        <f>ROUND(I706*H706,2)</f>
        <v>0</v>
      </c>
      <c r="K706" s="273" t="s">
        <v>1</v>
      </c>
      <c r="L706" s="278"/>
      <c r="M706" s="279" t="s">
        <v>1</v>
      </c>
      <c r="N706" s="280" t="s">
        <v>41</v>
      </c>
      <c r="O706" s="92"/>
      <c r="P706" s="228">
        <f>O706*H706</f>
        <v>0</v>
      </c>
      <c r="Q706" s="228">
        <v>0.00020000000000000001</v>
      </c>
      <c r="R706" s="228">
        <f>Q706*H706</f>
        <v>0.028166400000000001</v>
      </c>
      <c r="S706" s="228">
        <v>0</v>
      </c>
      <c r="T706" s="229">
        <f>S706*H706</f>
        <v>0</v>
      </c>
      <c r="U706" s="39"/>
      <c r="V706" s="39"/>
      <c r="W706" s="39"/>
      <c r="X706" s="39"/>
      <c r="Y706" s="39"/>
      <c r="Z706" s="39"/>
      <c r="AA706" s="39"/>
      <c r="AB706" s="39"/>
      <c r="AC706" s="39"/>
      <c r="AD706" s="39"/>
      <c r="AE706" s="39"/>
      <c r="AR706" s="230" t="s">
        <v>481</v>
      </c>
      <c r="AT706" s="230" t="s">
        <v>155</v>
      </c>
      <c r="AU706" s="230" t="s">
        <v>86</v>
      </c>
      <c r="AY706" s="18" t="s">
        <v>136</v>
      </c>
      <c r="BE706" s="231">
        <f>IF(N706="základní",J706,0)</f>
        <v>0</v>
      </c>
      <c r="BF706" s="231">
        <f>IF(N706="snížená",J706,0)</f>
        <v>0</v>
      </c>
      <c r="BG706" s="231">
        <f>IF(N706="zákl. přenesená",J706,0)</f>
        <v>0</v>
      </c>
      <c r="BH706" s="231">
        <f>IF(N706="sníž. přenesená",J706,0)</f>
        <v>0</v>
      </c>
      <c r="BI706" s="231">
        <f>IF(N706="nulová",J706,0)</f>
        <v>0</v>
      </c>
      <c r="BJ706" s="18" t="s">
        <v>84</v>
      </c>
      <c r="BK706" s="231">
        <f>ROUND(I706*H706,2)</f>
        <v>0</v>
      </c>
      <c r="BL706" s="18" t="s">
        <v>473</v>
      </c>
      <c r="BM706" s="230" t="s">
        <v>879</v>
      </c>
    </row>
    <row r="707" s="2" customFormat="1">
      <c r="A707" s="39"/>
      <c r="B707" s="40"/>
      <c r="C707" s="41"/>
      <c r="D707" s="232" t="s">
        <v>146</v>
      </c>
      <c r="E707" s="41"/>
      <c r="F707" s="233" t="s">
        <v>878</v>
      </c>
      <c r="G707" s="41"/>
      <c r="H707" s="41"/>
      <c r="I707" s="234"/>
      <c r="J707" s="41"/>
      <c r="K707" s="41"/>
      <c r="L707" s="45"/>
      <c r="M707" s="235"/>
      <c r="N707" s="236"/>
      <c r="O707" s="92"/>
      <c r="P707" s="92"/>
      <c r="Q707" s="92"/>
      <c r="R707" s="92"/>
      <c r="S707" s="92"/>
      <c r="T707" s="93"/>
      <c r="U707" s="39"/>
      <c r="V707" s="39"/>
      <c r="W707" s="39"/>
      <c r="X707" s="39"/>
      <c r="Y707" s="39"/>
      <c r="Z707" s="39"/>
      <c r="AA707" s="39"/>
      <c r="AB707" s="39"/>
      <c r="AC707" s="39"/>
      <c r="AD707" s="39"/>
      <c r="AE707" s="39"/>
      <c r="AT707" s="18" t="s">
        <v>146</v>
      </c>
      <c r="AU707" s="18" t="s">
        <v>86</v>
      </c>
    </row>
    <row r="708" s="2" customFormat="1">
      <c r="A708" s="39"/>
      <c r="B708" s="40"/>
      <c r="C708" s="41"/>
      <c r="D708" s="232" t="s">
        <v>880</v>
      </c>
      <c r="E708" s="41"/>
      <c r="F708" s="293" t="s">
        <v>881</v>
      </c>
      <c r="G708" s="41"/>
      <c r="H708" s="41"/>
      <c r="I708" s="234"/>
      <c r="J708" s="41"/>
      <c r="K708" s="41"/>
      <c r="L708" s="45"/>
      <c r="M708" s="235"/>
      <c r="N708" s="236"/>
      <c r="O708" s="92"/>
      <c r="P708" s="92"/>
      <c r="Q708" s="92"/>
      <c r="R708" s="92"/>
      <c r="S708" s="92"/>
      <c r="T708" s="93"/>
      <c r="U708" s="39"/>
      <c r="V708" s="39"/>
      <c r="W708" s="39"/>
      <c r="X708" s="39"/>
      <c r="Y708" s="39"/>
      <c r="Z708" s="39"/>
      <c r="AA708" s="39"/>
      <c r="AB708" s="39"/>
      <c r="AC708" s="39"/>
      <c r="AD708" s="39"/>
      <c r="AE708" s="39"/>
      <c r="AT708" s="18" t="s">
        <v>880</v>
      </c>
      <c r="AU708" s="18" t="s">
        <v>86</v>
      </c>
    </row>
    <row r="709" s="14" customFormat="1">
      <c r="A709" s="14"/>
      <c r="B709" s="249"/>
      <c r="C709" s="250"/>
      <c r="D709" s="232" t="s">
        <v>150</v>
      </c>
      <c r="E709" s="251" t="s">
        <v>1</v>
      </c>
      <c r="F709" s="252" t="s">
        <v>875</v>
      </c>
      <c r="G709" s="250"/>
      <c r="H709" s="253">
        <v>130.40000000000001</v>
      </c>
      <c r="I709" s="254"/>
      <c r="J709" s="250"/>
      <c r="K709" s="250"/>
      <c r="L709" s="255"/>
      <c r="M709" s="256"/>
      <c r="N709" s="257"/>
      <c r="O709" s="257"/>
      <c r="P709" s="257"/>
      <c r="Q709" s="257"/>
      <c r="R709" s="257"/>
      <c r="S709" s="257"/>
      <c r="T709" s="258"/>
      <c r="U709" s="14"/>
      <c r="V709" s="14"/>
      <c r="W709" s="14"/>
      <c r="X709" s="14"/>
      <c r="Y709" s="14"/>
      <c r="Z709" s="14"/>
      <c r="AA709" s="14"/>
      <c r="AB709" s="14"/>
      <c r="AC709" s="14"/>
      <c r="AD709" s="14"/>
      <c r="AE709" s="14"/>
      <c r="AT709" s="259" t="s">
        <v>150</v>
      </c>
      <c r="AU709" s="259" t="s">
        <v>86</v>
      </c>
      <c r="AV709" s="14" t="s">
        <v>86</v>
      </c>
      <c r="AW709" s="14" t="s">
        <v>32</v>
      </c>
      <c r="AX709" s="14" t="s">
        <v>76</v>
      </c>
      <c r="AY709" s="259" t="s">
        <v>136</v>
      </c>
    </row>
    <row r="710" s="14" customFormat="1">
      <c r="A710" s="14"/>
      <c r="B710" s="249"/>
      <c r="C710" s="250"/>
      <c r="D710" s="232" t="s">
        <v>150</v>
      </c>
      <c r="E710" s="251" t="s">
        <v>1</v>
      </c>
      <c r="F710" s="252" t="s">
        <v>882</v>
      </c>
      <c r="G710" s="250"/>
      <c r="H710" s="253">
        <v>140.83199999999999</v>
      </c>
      <c r="I710" s="254"/>
      <c r="J710" s="250"/>
      <c r="K710" s="250"/>
      <c r="L710" s="255"/>
      <c r="M710" s="256"/>
      <c r="N710" s="257"/>
      <c r="O710" s="257"/>
      <c r="P710" s="257"/>
      <c r="Q710" s="257"/>
      <c r="R710" s="257"/>
      <c r="S710" s="257"/>
      <c r="T710" s="258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T710" s="259" t="s">
        <v>150</v>
      </c>
      <c r="AU710" s="259" t="s">
        <v>86</v>
      </c>
      <c r="AV710" s="14" t="s">
        <v>86</v>
      </c>
      <c r="AW710" s="14" t="s">
        <v>32</v>
      </c>
      <c r="AX710" s="14" t="s">
        <v>84</v>
      </c>
      <c r="AY710" s="259" t="s">
        <v>136</v>
      </c>
    </row>
    <row r="711" s="2" customFormat="1" ht="16.5" customHeight="1">
      <c r="A711" s="39"/>
      <c r="B711" s="40"/>
      <c r="C711" s="219" t="s">
        <v>883</v>
      </c>
      <c r="D711" s="219" t="s">
        <v>139</v>
      </c>
      <c r="E711" s="220" t="s">
        <v>884</v>
      </c>
      <c r="F711" s="221" t="s">
        <v>885</v>
      </c>
      <c r="G711" s="222" t="s">
        <v>142</v>
      </c>
      <c r="H711" s="223">
        <v>184.5</v>
      </c>
      <c r="I711" s="224"/>
      <c r="J711" s="225">
        <f>ROUND(I711*H711,2)</f>
        <v>0</v>
      </c>
      <c r="K711" s="221" t="s">
        <v>1</v>
      </c>
      <c r="L711" s="45"/>
      <c r="M711" s="226" t="s">
        <v>1</v>
      </c>
      <c r="N711" s="227" t="s">
        <v>41</v>
      </c>
      <c r="O711" s="92"/>
      <c r="P711" s="228">
        <f>O711*H711</f>
        <v>0</v>
      </c>
      <c r="Q711" s="228">
        <v>0</v>
      </c>
      <c r="R711" s="228">
        <f>Q711*H711</f>
        <v>0</v>
      </c>
      <c r="S711" s="228">
        <v>0</v>
      </c>
      <c r="T711" s="229">
        <f>S711*H711</f>
        <v>0</v>
      </c>
      <c r="U711" s="39"/>
      <c r="V711" s="39"/>
      <c r="W711" s="39"/>
      <c r="X711" s="39"/>
      <c r="Y711" s="39"/>
      <c r="Z711" s="39"/>
      <c r="AA711" s="39"/>
      <c r="AB711" s="39"/>
      <c r="AC711" s="39"/>
      <c r="AD711" s="39"/>
      <c r="AE711" s="39"/>
      <c r="AR711" s="230" t="s">
        <v>473</v>
      </c>
      <c r="AT711" s="230" t="s">
        <v>139</v>
      </c>
      <c r="AU711" s="230" t="s">
        <v>86</v>
      </c>
      <c r="AY711" s="18" t="s">
        <v>136</v>
      </c>
      <c r="BE711" s="231">
        <f>IF(N711="základní",J711,0)</f>
        <v>0</v>
      </c>
      <c r="BF711" s="231">
        <f>IF(N711="snížená",J711,0)</f>
        <v>0</v>
      </c>
      <c r="BG711" s="231">
        <f>IF(N711="zákl. přenesená",J711,0)</f>
        <v>0</v>
      </c>
      <c r="BH711" s="231">
        <f>IF(N711="sníž. přenesená",J711,0)</f>
        <v>0</v>
      </c>
      <c r="BI711" s="231">
        <f>IF(N711="nulová",J711,0)</f>
        <v>0</v>
      </c>
      <c r="BJ711" s="18" t="s">
        <v>84</v>
      </c>
      <c r="BK711" s="231">
        <f>ROUND(I711*H711,2)</f>
        <v>0</v>
      </c>
      <c r="BL711" s="18" t="s">
        <v>473</v>
      </c>
      <c r="BM711" s="230" t="s">
        <v>886</v>
      </c>
    </row>
    <row r="712" s="2" customFormat="1">
      <c r="A712" s="39"/>
      <c r="B712" s="40"/>
      <c r="C712" s="41"/>
      <c r="D712" s="232" t="s">
        <v>146</v>
      </c>
      <c r="E712" s="41"/>
      <c r="F712" s="233" t="s">
        <v>885</v>
      </c>
      <c r="G712" s="41"/>
      <c r="H712" s="41"/>
      <c r="I712" s="234"/>
      <c r="J712" s="41"/>
      <c r="K712" s="41"/>
      <c r="L712" s="45"/>
      <c r="M712" s="235"/>
      <c r="N712" s="236"/>
      <c r="O712" s="92"/>
      <c r="P712" s="92"/>
      <c r="Q712" s="92"/>
      <c r="R712" s="92"/>
      <c r="S712" s="92"/>
      <c r="T712" s="93"/>
      <c r="U712" s="39"/>
      <c r="V712" s="39"/>
      <c r="W712" s="39"/>
      <c r="X712" s="39"/>
      <c r="Y712" s="39"/>
      <c r="Z712" s="39"/>
      <c r="AA712" s="39"/>
      <c r="AB712" s="39"/>
      <c r="AC712" s="39"/>
      <c r="AD712" s="39"/>
      <c r="AE712" s="39"/>
      <c r="AT712" s="18" t="s">
        <v>146</v>
      </c>
      <c r="AU712" s="18" t="s">
        <v>86</v>
      </c>
    </row>
    <row r="713" s="13" customFormat="1">
      <c r="A713" s="13"/>
      <c r="B713" s="239"/>
      <c r="C713" s="240"/>
      <c r="D713" s="232" t="s">
        <v>150</v>
      </c>
      <c r="E713" s="241" t="s">
        <v>1</v>
      </c>
      <c r="F713" s="242" t="s">
        <v>168</v>
      </c>
      <c r="G713" s="240"/>
      <c r="H713" s="241" t="s">
        <v>1</v>
      </c>
      <c r="I713" s="243"/>
      <c r="J713" s="240"/>
      <c r="K713" s="240"/>
      <c r="L713" s="244"/>
      <c r="M713" s="245"/>
      <c r="N713" s="246"/>
      <c r="O713" s="246"/>
      <c r="P713" s="246"/>
      <c r="Q713" s="246"/>
      <c r="R713" s="246"/>
      <c r="S713" s="246"/>
      <c r="T713" s="247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T713" s="248" t="s">
        <v>150</v>
      </c>
      <c r="AU713" s="248" t="s">
        <v>86</v>
      </c>
      <c r="AV713" s="13" t="s">
        <v>84</v>
      </c>
      <c r="AW713" s="13" t="s">
        <v>32</v>
      </c>
      <c r="AX713" s="13" t="s">
        <v>76</v>
      </c>
      <c r="AY713" s="248" t="s">
        <v>136</v>
      </c>
    </row>
    <row r="714" s="14" customFormat="1">
      <c r="A714" s="14"/>
      <c r="B714" s="249"/>
      <c r="C714" s="250"/>
      <c r="D714" s="232" t="s">
        <v>150</v>
      </c>
      <c r="E714" s="251" t="s">
        <v>1</v>
      </c>
      <c r="F714" s="252" t="s">
        <v>261</v>
      </c>
      <c r="G714" s="250"/>
      <c r="H714" s="253">
        <v>184.5</v>
      </c>
      <c r="I714" s="254"/>
      <c r="J714" s="250"/>
      <c r="K714" s="250"/>
      <c r="L714" s="255"/>
      <c r="M714" s="256"/>
      <c r="N714" s="257"/>
      <c r="O714" s="257"/>
      <c r="P714" s="257"/>
      <c r="Q714" s="257"/>
      <c r="R714" s="257"/>
      <c r="S714" s="257"/>
      <c r="T714" s="258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259" t="s">
        <v>150</v>
      </c>
      <c r="AU714" s="259" t="s">
        <v>86</v>
      </c>
      <c r="AV714" s="14" t="s">
        <v>86</v>
      </c>
      <c r="AW714" s="14" t="s">
        <v>32</v>
      </c>
      <c r="AX714" s="14" t="s">
        <v>76</v>
      </c>
      <c r="AY714" s="259" t="s">
        <v>136</v>
      </c>
    </row>
    <row r="715" s="15" customFormat="1">
      <c r="A715" s="15"/>
      <c r="B715" s="260"/>
      <c r="C715" s="261"/>
      <c r="D715" s="232" t="s">
        <v>150</v>
      </c>
      <c r="E715" s="262" t="s">
        <v>1</v>
      </c>
      <c r="F715" s="263" t="s">
        <v>153</v>
      </c>
      <c r="G715" s="261"/>
      <c r="H715" s="264">
        <v>184.5</v>
      </c>
      <c r="I715" s="265"/>
      <c r="J715" s="261"/>
      <c r="K715" s="261"/>
      <c r="L715" s="266"/>
      <c r="M715" s="267"/>
      <c r="N715" s="268"/>
      <c r="O715" s="268"/>
      <c r="P715" s="268"/>
      <c r="Q715" s="268"/>
      <c r="R715" s="268"/>
      <c r="S715" s="268"/>
      <c r="T715" s="269"/>
      <c r="U715" s="15"/>
      <c r="V715" s="15"/>
      <c r="W715" s="15"/>
      <c r="X715" s="15"/>
      <c r="Y715" s="15"/>
      <c r="Z715" s="15"/>
      <c r="AA715" s="15"/>
      <c r="AB715" s="15"/>
      <c r="AC715" s="15"/>
      <c r="AD715" s="15"/>
      <c r="AE715" s="15"/>
      <c r="AT715" s="270" t="s">
        <v>150</v>
      </c>
      <c r="AU715" s="270" t="s">
        <v>86</v>
      </c>
      <c r="AV715" s="15" t="s">
        <v>144</v>
      </c>
      <c r="AW715" s="15" t="s">
        <v>32</v>
      </c>
      <c r="AX715" s="15" t="s">
        <v>84</v>
      </c>
      <c r="AY715" s="270" t="s">
        <v>136</v>
      </c>
    </row>
    <row r="716" s="2" customFormat="1" ht="16.5" customHeight="1">
      <c r="A716" s="39"/>
      <c r="B716" s="40"/>
      <c r="C716" s="271" t="s">
        <v>887</v>
      </c>
      <c r="D716" s="271" t="s">
        <v>155</v>
      </c>
      <c r="E716" s="272" t="s">
        <v>888</v>
      </c>
      <c r="F716" s="273" t="s">
        <v>889</v>
      </c>
      <c r="G716" s="274" t="s">
        <v>142</v>
      </c>
      <c r="H716" s="275">
        <v>199.25999999999999</v>
      </c>
      <c r="I716" s="276"/>
      <c r="J716" s="277">
        <f>ROUND(I716*H716,2)</f>
        <v>0</v>
      </c>
      <c r="K716" s="273" t="s">
        <v>1</v>
      </c>
      <c r="L716" s="278"/>
      <c r="M716" s="279" t="s">
        <v>1</v>
      </c>
      <c r="N716" s="280" t="s">
        <v>41</v>
      </c>
      <c r="O716" s="92"/>
      <c r="P716" s="228">
        <f>O716*H716</f>
        <v>0</v>
      </c>
      <c r="Q716" s="228">
        <v>0.0041999999999999997</v>
      </c>
      <c r="R716" s="228">
        <f>Q716*H716</f>
        <v>0.83689199999999986</v>
      </c>
      <c r="S716" s="228">
        <v>0</v>
      </c>
      <c r="T716" s="229">
        <f>S716*H716</f>
        <v>0</v>
      </c>
      <c r="U716" s="39"/>
      <c r="V716" s="39"/>
      <c r="W716" s="39"/>
      <c r="X716" s="39"/>
      <c r="Y716" s="39"/>
      <c r="Z716" s="39"/>
      <c r="AA716" s="39"/>
      <c r="AB716" s="39"/>
      <c r="AC716" s="39"/>
      <c r="AD716" s="39"/>
      <c r="AE716" s="39"/>
      <c r="AR716" s="230" t="s">
        <v>481</v>
      </c>
      <c r="AT716" s="230" t="s">
        <v>155</v>
      </c>
      <c r="AU716" s="230" t="s">
        <v>86</v>
      </c>
      <c r="AY716" s="18" t="s">
        <v>136</v>
      </c>
      <c r="BE716" s="231">
        <f>IF(N716="základní",J716,0)</f>
        <v>0</v>
      </c>
      <c r="BF716" s="231">
        <f>IF(N716="snížená",J716,0)</f>
        <v>0</v>
      </c>
      <c r="BG716" s="231">
        <f>IF(N716="zákl. přenesená",J716,0)</f>
        <v>0</v>
      </c>
      <c r="BH716" s="231">
        <f>IF(N716="sníž. přenesená",J716,0)</f>
        <v>0</v>
      </c>
      <c r="BI716" s="231">
        <f>IF(N716="nulová",J716,0)</f>
        <v>0</v>
      </c>
      <c r="BJ716" s="18" t="s">
        <v>84</v>
      </c>
      <c r="BK716" s="231">
        <f>ROUND(I716*H716,2)</f>
        <v>0</v>
      </c>
      <c r="BL716" s="18" t="s">
        <v>473</v>
      </c>
      <c r="BM716" s="230" t="s">
        <v>890</v>
      </c>
    </row>
    <row r="717" s="2" customFormat="1">
      <c r="A717" s="39"/>
      <c r="B717" s="40"/>
      <c r="C717" s="41"/>
      <c r="D717" s="232" t="s">
        <v>146</v>
      </c>
      <c r="E717" s="41"/>
      <c r="F717" s="233" t="s">
        <v>889</v>
      </c>
      <c r="G717" s="41"/>
      <c r="H717" s="41"/>
      <c r="I717" s="234"/>
      <c r="J717" s="41"/>
      <c r="K717" s="41"/>
      <c r="L717" s="45"/>
      <c r="M717" s="235"/>
      <c r="N717" s="236"/>
      <c r="O717" s="92"/>
      <c r="P717" s="92"/>
      <c r="Q717" s="92"/>
      <c r="R717" s="92"/>
      <c r="S717" s="92"/>
      <c r="T717" s="93"/>
      <c r="U717" s="39"/>
      <c r="V717" s="39"/>
      <c r="W717" s="39"/>
      <c r="X717" s="39"/>
      <c r="Y717" s="39"/>
      <c r="Z717" s="39"/>
      <c r="AA717" s="39"/>
      <c r="AB717" s="39"/>
      <c r="AC717" s="39"/>
      <c r="AD717" s="39"/>
      <c r="AE717" s="39"/>
      <c r="AT717" s="18" t="s">
        <v>146</v>
      </c>
      <c r="AU717" s="18" t="s">
        <v>86</v>
      </c>
    </row>
    <row r="718" s="14" customFormat="1">
      <c r="A718" s="14"/>
      <c r="B718" s="249"/>
      <c r="C718" s="250"/>
      <c r="D718" s="232" t="s">
        <v>150</v>
      </c>
      <c r="E718" s="250"/>
      <c r="F718" s="252" t="s">
        <v>891</v>
      </c>
      <c r="G718" s="250"/>
      <c r="H718" s="253">
        <v>199.25999999999999</v>
      </c>
      <c r="I718" s="254"/>
      <c r="J718" s="250"/>
      <c r="K718" s="250"/>
      <c r="L718" s="255"/>
      <c r="M718" s="256"/>
      <c r="N718" s="257"/>
      <c r="O718" s="257"/>
      <c r="P718" s="257"/>
      <c r="Q718" s="257"/>
      <c r="R718" s="257"/>
      <c r="S718" s="257"/>
      <c r="T718" s="258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259" t="s">
        <v>150</v>
      </c>
      <c r="AU718" s="259" t="s">
        <v>86</v>
      </c>
      <c r="AV718" s="14" t="s">
        <v>86</v>
      </c>
      <c r="AW718" s="14" t="s">
        <v>4</v>
      </c>
      <c r="AX718" s="14" t="s">
        <v>84</v>
      </c>
      <c r="AY718" s="259" t="s">
        <v>136</v>
      </c>
    </row>
    <row r="719" s="2" customFormat="1" ht="24.15" customHeight="1">
      <c r="A719" s="39"/>
      <c r="B719" s="40"/>
      <c r="C719" s="219" t="s">
        <v>892</v>
      </c>
      <c r="D719" s="219" t="s">
        <v>139</v>
      </c>
      <c r="E719" s="220" t="s">
        <v>893</v>
      </c>
      <c r="F719" s="221" t="s">
        <v>894</v>
      </c>
      <c r="G719" s="222" t="s">
        <v>509</v>
      </c>
      <c r="H719" s="292"/>
      <c r="I719" s="224"/>
      <c r="J719" s="225">
        <f>ROUND(I719*H719,2)</f>
        <v>0</v>
      </c>
      <c r="K719" s="221" t="s">
        <v>143</v>
      </c>
      <c r="L719" s="45"/>
      <c r="M719" s="226" t="s">
        <v>1</v>
      </c>
      <c r="N719" s="227" t="s">
        <v>41</v>
      </c>
      <c r="O719" s="92"/>
      <c r="P719" s="228">
        <f>O719*H719</f>
        <v>0</v>
      </c>
      <c r="Q719" s="228">
        <v>0</v>
      </c>
      <c r="R719" s="228">
        <f>Q719*H719</f>
        <v>0</v>
      </c>
      <c r="S719" s="228">
        <v>0</v>
      </c>
      <c r="T719" s="229">
        <f>S719*H719</f>
        <v>0</v>
      </c>
      <c r="U719" s="39"/>
      <c r="V719" s="39"/>
      <c r="W719" s="39"/>
      <c r="X719" s="39"/>
      <c r="Y719" s="39"/>
      <c r="Z719" s="39"/>
      <c r="AA719" s="39"/>
      <c r="AB719" s="39"/>
      <c r="AC719" s="39"/>
      <c r="AD719" s="39"/>
      <c r="AE719" s="39"/>
      <c r="AR719" s="230" t="s">
        <v>473</v>
      </c>
      <c r="AT719" s="230" t="s">
        <v>139</v>
      </c>
      <c r="AU719" s="230" t="s">
        <v>86</v>
      </c>
      <c r="AY719" s="18" t="s">
        <v>136</v>
      </c>
      <c r="BE719" s="231">
        <f>IF(N719="základní",J719,0)</f>
        <v>0</v>
      </c>
      <c r="BF719" s="231">
        <f>IF(N719="snížená",J719,0)</f>
        <v>0</v>
      </c>
      <c r="BG719" s="231">
        <f>IF(N719="zákl. přenesená",J719,0)</f>
        <v>0</v>
      </c>
      <c r="BH719" s="231">
        <f>IF(N719="sníž. přenesená",J719,0)</f>
        <v>0</v>
      </c>
      <c r="BI719" s="231">
        <f>IF(N719="nulová",J719,0)</f>
        <v>0</v>
      </c>
      <c r="BJ719" s="18" t="s">
        <v>84</v>
      </c>
      <c r="BK719" s="231">
        <f>ROUND(I719*H719,2)</f>
        <v>0</v>
      </c>
      <c r="BL719" s="18" t="s">
        <v>473</v>
      </c>
      <c r="BM719" s="230" t="s">
        <v>895</v>
      </c>
    </row>
    <row r="720" s="2" customFormat="1">
      <c r="A720" s="39"/>
      <c r="B720" s="40"/>
      <c r="C720" s="41"/>
      <c r="D720" s="232" t="s">
        <v>146</v>
      </c>
      <c r="E720" s="41"/>
      <c r="F720" s="233" t="s">
        <v>896</v>
      </c>
      <c r="G720" s="41"/>
      <c r="H720" s="41"/>
      <c r="I720" s="234"/>
      <c r="J720" s="41"/>
      <c r="K720" s="41"/>
      <c r="L720" s="45"/>
      <c r="M720" s="235"/>
      <c r="N720" s="236"/>
      <c r="O720" s="92"/>
      <c r="P720" s="92"/>
      <c r="Q720" s="92"/>
      <c r="R720" s="92"/>
      <c r="S720" s="92"/>
      <c r="T720" s="93"/>
      <c r="U720" s="39"/>
      <c r="V720" s="39"/>
      <c r="W720" s="39"/>
      <c r="X720" s="39"/>
      <c r="Y720" s="39"/>
      <c r="Z720" s="39"/>
      <c r="AA720" s="39"/>
      <c r="AB720" s="39"/>
      <c r="AC720" s="39"/>
      <c r="AD720" s="39"/>
      <c r="AE720" s="39"/>
      <c r="AT720" s="18" t="s">
        <v>146</v>
      </c>
      <c r="AU720" s="18" t="s">
        <v>86</v>
      </c>
    </row>
    <row r="721" s="2" customFormat="1">
      <c r="A721" s="39"/>
      <c r="B721" s="40"/>
      <c r="C721" s="41"/>
      <c r="D721" s="237" t="s">
        <v>148</v>
      </c>
      <c r="E721" s="41"/>
      <c r="F721" s="238" t="s">
        <v>897</v>
      </c>
      <c r="G721" s="41"/>
      <c r="H721" s="41"/>
      <c r="I721" s="234"/>
      <c r="J721" s="41"/>
      <c r="K721" s="41"/>
      <c r="L721" s="45"/>
      <c r="M721" s="235"/>
      <c r="N721" s="236"/>
      <c r="O721" s="92"/>
      <c r="P721" s="92"/>
      <c r="Q721" s="92"/>
      <c r="R721" s="92"/>
      <c r="S721" s="92"/>
      <c r="T721" s="93"/>
      <c r="U721" s="39"/>
      <c r="V721" s="39"/>
      <c r="W721" s="39"/>
      <c r="X721" s="39"/>
      <c r="Y721" s="39"/>
      <c r="Z721" s="39"/>
      <c r="AA721" s="39"/>
      <c r="AB721" s="39"/>
      <c r="AC721" s="39"/>
      <c r="AD721" s="39"/>
      <c r="AE721" s="39"/>
      <c r="AT721" s="18" t="s">
        <v>148</v>
      </c>
      <c r="AU721" s="18" t="s">
        <v>86</v>
      </c>
    </row>
    <row r="722" s="12" customFormat="1" ht="22.8" customHeight="1">
      <c r="A722" s="12"/>
      <c r="B722" s="203"/>
      <c r="C722" s="204"/>
      <c r="D722" s="205" t="s">
        <v>75</v>
      </c>
      <c r="E722" s="217" t="s">
        <v>898</v>
      </c>
      <c r="F722" s="217" t="s">
        <v>899</v>
      </c>
      <c r="G722" s="204"/>
      <c r="H722" s="204"/>
      <c r="I722" s="207"/>
      <c r="J722" s="218">
        <f>BK722</f>
        <v>0</v>
      </c>
      <c r="K722" s="204"/>
      <c r="L722" s="209"/>
      <c r="M722" s="210"/>
      <c r="N722" s="211"/>
      <c r="O722" s="211"/>
      <c r="P722" s="212">
        <f>SUM(P723:P777)</f>
        <v>0</v>
      </c>
      <c r="Q722" s="211"/>
      <c r="R722" s="212">
        <f>SUM(R723:R777)</f>
        <v>0.38688299999999992</v>
      </c>
      <c r="S722" s="211"/>
      <c r="T722" s="213">
        <f>SUM(T723:T777)</f>
        <v>2.0876749999999999</v>
      </c>
      <c r="U722" s="12"/>
      <c r="V722" s="12"/>
      <c r="W722" s="12"/>
      <c r="X722" s="12"/>
      <c r="Y722" s="12"/>
      <c r="Z722" s="12"/>
      <c r="AA722" s="12"/>
      <c r="AB722" s="12"/>
      <c r="AC722" s="12"/>
      <c r="AD722" s="12"/>
      <c r="AE722" s="12"/>
      <c r="AR722" s="214" t="s">
        <v>86</v>
      </c>
      <c r="AT722" s="215" t="s">
        <v>75</v>
      </c>
      <c r="AU722" s="215" t="s">
        <v>84</v>
      </c>
      <c r="AY722" s="214" t="s">
        <v>136</v>
      </c>
      <c r="BK722" s="216">
        <f>SUM(BK723:BK777)</f>
        <v>0</v>
      </c>
    </row>
    <row r="723" s="2" customFormat="1" ht="24.15" customHeight="1">
      <c r="A723" s="39"/>
      <c r="B723" s="40"/>
      <c r="C723" s="219" t="s">
        <v>900</v>
      </c>
      <c r="D723" s="219" t="s">
        <v>139</v>
      </c>
      <c r="E723" s="220" t="s">
        <v>901</v>
      </c>
      <c r="F723" s="221" t="s">
        <v>902</v>
      </c>
      <c r="G723" s="222" t="s">
        <v>142</v>
      </c>
      <c r="H723" s="223">
        <v>80.099999999999994</v>
      </c>
      <c r="I723" s="224"/>
      <c r="J723" s="225">
        <f>ROUND(I723*H723,2)</f>
        <v>0</v>
      </c>
      <c r="K723" s="221" t="s">
        <v>143</v>
      </c>
      <c r="L723" s="45"/>
      <c r="M723" s="226" t="s">
        <v>1</v>
      </c>
      <c r="N723" s="227" t="s">
        <v>41</v>
      </c>
      <c r="O723" s="92"/>
      <c r="P723" s="228">
        <f>O723*H723</f>
        <v>0</v>
      </c>
      <c r="Q723" s="228">
        <v>0</v>
      </c>
      <c r="R723" s="228">
        <f>Q723*H723</f>
        <v>0</v>
      </c>
      <c r="S723" s="228">
        <v>0</v>
      </c>
      <c r="T723" s="229">
        <f>S723*H723</f>
        <v>0</v>
      </c>
      <c r="U723" s="39"/>
      <c r="V723" s="39"/>
      <c r="W723" s="39"/>
      <c r="X723" s="39"/>
      <c r="Y723" s="39"/>
      <c r="Z723" s="39"/>
      <c r="AA723" s="39"/>
      <c r="AB723" s="39"/>
      <c r="AC723" s="39"/>
      <c r="AD723" s="39"/>
      <c r="AE723" s="39"/>
      <c r="AR723" s="230" t="s">
        <v>473</v>
      </c>
      <c r="AT723" s="230" t="s">
        <v>139</v>
      </c>
      <c r="AU723" s="230" t="s">
        <v>86</v>
      </c>
      <c r="AY723" s="18" t="s">
        <v>136</v>
      </c>
      <c r="BE723" s="231">
        <f>IF(N723="základní",J723,0)</f>
        <v>0</v>
      </c>
      <c r="BF723" s="231">
        <f>IF(N723="snížená",J723,0)</f>
        <v>0</v>
      </c>
      <c r="BG723" s="231">
        <f>IF(N723="zákl. přenesená",J723,0)</f>
        <v>0</v>
      </c>
      <c r="BH723" s="231">
        <f>IF(N723="sníž. přenesená",J723,0)</f>
        <v>0</v>
      </c>
      <c r="BI723" s="231">
        <f>IF(N723="nulová",J723,0)</f>
        <v>0</v>
      </c>
      <c r="BJ723" s="18" t="s">
        <v>84</v>
      </c>
      <c r="BK723" s="231">
        <f>ROUND(I723*H723,2)</f>
        <v>0</v>
      </c>
      <c r="BL723" s="18" t="s">
        <v>473</v>
      </c>
      <c r="BM723" s="230" t="s">
        <v>903</v>
      </c>
    </row>
    <row r="724" s="2" customFormat="1">
      <c r="A724" s="39"/>
      <c r="B724" s="40"/>
      <c r="C724" s="41"/>
      <c r="D724" s="232" t="s">
        <v>146</v>
      </c>
      <c r="E724" s="41"/>
      <c r="F724" s="233" t="s">
        <v>904</v>
      </c>
      <c r="G724" s="41"/>
      <c r="H724" s="41"/>
      <c r="I724" s="234"/>
      <c r="J724" s="41"/>
      <c r="K724" s="41"/>
      <c r="L724" s="45"/>
      <c r="M724" s="235"/>
      <c r="N724" s="236"/>
      <c r="O724" s="92"/>
      <c r="P724" s="92"/>
      <c r="Q724" s="92"/>
      <c r="R724" s="92"/>
      <c r="S724" s="92"/>
      <c r="T724" s="93"/>
      <c r="U724" s="39"/>
      <c r="V724" s="39"/>
      <c r="W724" s="39"/>
      <c r="X724" s="39"/>
      <c r="Y724" s="39"/>
      <c r="Z724" s="39"/>
      <c r="AA724" s="39"/>
      <c r="AB724" s="39"/>
      <c r="AC724" s="39"/>
      <c r="AD724" s="39"/>
      <c r="AE724" s="39"/>
      <c r="AT724" s="18" t="s">
        <v>146</v>
      </c>
      <c r="AU724" s="18" t="s">
        <v>86</v>
      </c>
    </row>
    <row r="725" s="2" customFormat="1">
      <c r="A725" s="39"/>
      <c r="B725" s="40"/>
      <c r="C725" s="41"/>
      <c r="D725" s="237" t="s">
        <v>148</v>
      </c>
      <c r="E725" s="41"/>
      <c r="F725" s="238" t="s">
        <v>905</v>
      </c>
      <c r="G725" s="41"/>
      <c r="H725" s="41"/>
      <c r="I725" s="234"/>
      <c r="J725" s="41"/>
      <c r="K725" s="41"/>
      <c r="L725" s="45"/>
      <c r="M725" s="235"/>
      <c r="N725" s="236"/>
      <c r="O725" s="92"/>
      <c r="P725" s="92"/>
      <c r="Q725" s="92"/>
      <c r="R725" s="92"/>
      <c r="S725" s="92"/>
      <c r="T725" s="93"/>
      <c r="U725" s="39"/>
      <c r="V725" s="39"/>
      <c r="W725" s="39"/>
      <c r="X725" s="39"/>
      <c r="Y725" s="39"/>
      <c r="Z725" s="39"/>
      <c r="AA725" s="39"/>
      <c r="AB725" s="39"/>
      <c r="AC725" s="39"/>
      <c r="AD725" s="39"/>
      <c r="AE725" s="39"/>
      <c r="AT725" s="18" t="s">
        <v>148</v>
      </c>
      <c r="AU725" s="18" t="s">
        <v>86</v>
      </c>
    </row>
    <row r="726" s="13" customFormat="1">
      <c r="A726" s="13"/>
      <c r="B726" s="239"/>
      <c r="C726" s="240"/>
      <c r="D726" s="232" t="s">
        <v>150</v>
      </c>
      <c r="E726" s="241" t="s">
        <v>1</v>
      </c>
      <c r="F726" s="242" t="s">
        <v>906</v>
      </c>
      <c r="G726" s="240"/>
      <c r="H726" s="241" t="s">
        <v>1</v>
      </c>
      <c r="I726" s="243"/>
      <c r="J726" s="240"/>
      <c r="K726" s="240"/>
      <c r="L726" s="244"/>
      <c r="M726" s="245"/>
      <c r="N726" s="246"/>
      <c r="O726" s="246"/>
      <c r="P726" s="246"/>
      <c r="Q726" s="246"/>
      <c r="R726" s="246"/>
      <c r="S726" s="246"/>
      <c r="T726" s="247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48" t="s">
        <v>150</v>
      </c>
      <c r="AU726" s="248" t="s">
        <v>86</v>
      </c>
      <c r="AV726" s="13" t="s">
        <v>84</v>
      </c>
      <c r="AW726" s="13" t="s">
        <v>32</v>
      </c>
      <c r="AX726" s="13" t="s">
        <v>76</v>
      </c>
      <c r="AY726" s="248" t="s">
        <v>136</v>
      </c>
    </row>
    <row r="727" s="14" customFormat="1">
      <c r="A727" s="14"/>
      <c r="B727" s="249"/>
      <c r="C727" s="250"/>
      <c r="D727" s="232" t="s">
        <v>150</v>
      </c>
      <c r="E727" s="251" t="s">
        <v>1</v>
      </c>
      <c r="F727" s="252" t="s">
        <v>907</v>
      </c>
      <c r="G727" s="250"/>
      <c r="H727" s="253">
        <v>80.099999999999994</v>
      </c>
      <c r="I727" s="254"/>
      <c r="J727" s="250"/>
      <c r="K727" s="250"/>
      <c r="L727" s="255"/>
      <c r="M727" s="256"/>
      <c r="N727" s="257"/>
      <c r="O727" s="257"/>
      <c r="P727" s="257"/>
      <c r="Q727" s="257"/>
      <c r="R727" s="257"/>
      <c r="S727" s="257"/>
      <c r="T727" s="258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59" t="s">
        <v>150</v>
      </c>
      <c r="AU727" s="259" t="s">
        <v>86</v>
      </c>
      <c r="AV727" s="14" t="s">
        <v>86</v>
      </c>
      <c r="AW727" s="14" t="s">
        <v>32</v>
      </c>
      <c r="AX727" s="14" t="s">
        <v>76</v>
      </c>
      <c r="AY727" s="259" t="s">
        <v>136</v>
      </c>
    </row>
    <row r="728" s="15" customFormat="1">
      <c r="A728" s="15"/>
      <c r="B728" s="260"/>
      <c r="C728" s="261"/>
      <c r="D728" s="232" t="s">
        <v>150</v>
      </c>
      <c r="E728" s="262" t="s">
        <v>1</v>
      </c>
      <c r="F728" s="263" t="s">
        <v>153</v>
      </c>
      <c r="G728" s="261"/>
      <c r="H728" s="264">
        <v>80.099999999999994</v>
      </c>
      <c r="I728" s="265"/>
      <c r="J728" s="261"/>
      <c r="K728" s="261"/>
      <c r="L728" s="266"/>
      <c r="M728" s="267"/>
      <c r="N728" s="268"/>
      <c r="O728" s="268"/>
      <c r="P728" s="268"/>
      <c r="Q728" s="268"/>
      <c r="R728" s="268"/>
      <c r="S728" s="268"/>
      <c r="T728" s="269"/>
      <c r="U728" s="15"/>
      <c r="V728" s="15"/>
      <c r="W728" s="15"/>
      <c r="X728" s="15"/>
      <c r="Y728" s="15"/>
      <c r="Z728" s="15"/>
      <c r="AA728" s="15"/>
      <c r="AB728" s="15"/>
      <c r="AC728" s="15"/>
      <c r="AD728" s="15"/>
      <c r="AE728" s="15"/>
      <c r="AT728" s="270" t="s">
        <v>150</v>
      </c>
      <c r="AU728" s="270" t="s">
        <v>86</v>
      </c>
      <c r="AV728" s="15" t="s">
        <v>144</v>
      </c>
      <c r="AW728" s="15" t="s">
        <v>32</v>
      </c>
      <c r="AX728" s="15" t="s">
        <v>84</v>
      </c>
      <c r="AY728" s="270" t="s">
        <v>136</v>
      </c>
    </row>
    <row r="729" s="2" customFormat="1" ht="16.5" customHeight="1">
      <c r="A729" s="39"/>
      <c r="B729" s="40"/>
      <c r="C729" s="219" t="s">
        <v>908</v>
      </c>
      <c r="D729" s="219" t="s">
        <v>139</v>
      </c>
      <c r="E729" s="220" t="s">
        <v>909</v>
      </c>
      <c r="F729" s="221" t="s">
        <v>910</v>
      </c>
      <c r="G729" s="222" t="s">
        <v>142</v>
      </c>
      <c r="H729" s="223">
        <v>80.099999999999994</v>
      </c>
      <c r="I729" s="224"/>
      <c r="J729" s="225">
        <f>ROUND(I729*H729,2)</f>
        <v>0</v>
      </c>
      <c r="K729" s="221" t="s">
        <v>143</v>
      </c>
      <c r="L729" s="45"/>
      <c r="M729" s="226" t="s">
        <v>1</v>
      </c>
      <c r="N729" s="227" t="s">
        <v>41</v>
      </c>
      <c r="O729" s="92"/>
      <c r="P729" s="228">
        <f>O729*H729</f>
        <v>0</v>
      </c>
      <c r="Q729" s="228">
        <v>0</v>
      </c>
      <c r="R729" s="228">
        <f>Q729*H729</f>
        <v>0</v>
      </c>
      <c r="S729" s="228">
        <v>0</v>
      </c>
      <c r="T729" s="229">
        <f>S729*H729</f>
        <v>0</v>
      </c>
      <c r="U729" s="39"/>
      <c r="V729" s="39"/>
      <c r="W729" s="39"/>
      <c r="X729" s="39"/>
      <c r="Y729" s="39"/>
      <c r="Z729" s="39"/>
      <c r="AA729" s="39"/>
      <c r="AB729" s="39"/>
      <c r="AC729" s="39"/>
      <c r="AD729" s="39"/>
      <c r="AE729" s="39"/>
      <c r="AR729" s="230" t="s">
        <v>473</v>
      </c>
      <c r="AT729" s="230" t="s">
        <v>139</v>
      </c>
      <c r="AU729" s="230" t="s">
        <v>86</v>
      </c>
      <c r="AY729" s="18" t="s">
        <v>136</v>
      </c>
      <c r="BE729" s="231">
        <f>IF(N729="základní",J729,0)</f>
        <v>0</v>
      </c>
      <c r="BF729" s="231">
        <f>IF(N729="snížená",J729,0)</f>
        <v>0</v>
      </c>
      <c r="BG729" s="231">
        <f>IF(N729="zákl. přenesená",J729,0)</f>
        <v>0</v>
      </c>
      <c r="BH729" s="231">
        <f>IF(N729="sníž. přenesená",J729,0)</f>
        <v>0</v>
      </c>
      <c r="BI729" s="231">
        <f>IF(N729="nulová",J729,0)</f>
        <v>0</v>
      </c>
      <c r="BJ729" s="18" t="s">
        <v>84</v>
      </c>
      <c r="BK729" s="231">
        <f>ROUND(I729*H729,2)</f>
        <v>0</v>
      </c>
      <c r="BL729" s="18" t="s">
        <v>473</v>
      </c>
      <c r="BM729" s="230" t="s">
        <v>911</v>
      </c>
    </row>
    <row r="730" s="2" customFormat="1">
      <c r="A730" s="39"/>
      <c r="B730" s="40"/>
      <c r="C730" s="41"/>
      <c r="D730" s="232" t="s">
        <v>146</v>
      </c>
      <c r="E730" s="41"/>
      <c r="F730" s="233" t="s">
        <v>912</v>
      </c>
      <c r="G730" s="41"/>
      <c r="H730" s="41"/>
      <c r="I730" s="234"/>
      <c r="J730" s="41"/>
      <c r="K730" s="41"/>
      <c r="L730" s="45"/>
      <c r="M730" s="235"/>
      <c r="N730" s="236"/>
      <c r="O730" s="92"/>
      <c r="P730" s="92"/>
      <c r="Q730" s="92"/>
      <c r="R730" s="92"/>
      <c r="S730" s="92"/>
      <c r="T730" s="93"/>
      <c r="U730" s="39"/>
      <c r="V730" s="39"/>
      <c r="W730" s="39"/>
      <c r="X730" s="39"/>
      <c r="Y730" s="39"/>
      <c r="Z730" s="39"/>
      <c r="AA730" s="39"/>
      <c r="AB730" s="39"/>
      <c r="AC730" s="39"/>
      <c r="AD730" s="39"/>
      <c r="AE730" s="39"/>
      <c r="AT730" s="18" t="s">
        <v>146</v>
      </c>
      <c r="AU730" s="18" t="s">
        <v>86</v>
      </c>
    </row>
    <row r="731" s="2" customFormat="1">
      <c r="A731" s="39"/>
      <c r="B731" s="40"/>
      <c r="C731" s="41"/>
      <c r="D731" s="237" t="s">
        <v>148</v>
      </c>
      <c r="E731" s="41"/>
      <c r="F731" s="238" t="s">
        <v>913</v>
      </c>
      <c r="G731" s="41"/>
      <c r="H731" s="41"/>
      <c r="I731" s="234"/>
      <c r="J731" s="41"/>
      <c r="K731" s="41"/>
      <c r="L731" s="45"/>
      <c r="M731" s="235"/>
      <c r="N731" s="236"/>
      <c r="O731" s="92"/>
      <c r="P731" s="92"/>
      <c r="Q731" s="92"/>
      <c r="R731" s="92"/>
      <c r="S731" s="92"/>
      <c r="T731" s="93"/>
      <c r="U731" s="39"/>
      <c r="V731" s="39"/>
      <c r="W731" s="39"/>
      <c r="X731" s="39"/>
      <c r="Y731" s="39"/>
      <c r="Z731" s="39"/>
      <c r="AA731" s="39"/>
      <c r="AB731" s="39"/>
      <c r="AC731" s="39"/>
      <c r="AD731" s="39"/>
      <c r="AE731" s="39"/>
      <c r="AT731" s="18" t="s">
        <v>148</v>
      </c>
      <c r="AU731" s="18" t="s">
        <v>86</v>
      </c>
    </row>
    <row r="732" s="13" customFormat="1">
      <c r="A732" s="13"/>
      <c r="B732" s="239"/>
      <c r="C732" s="240"/>
      <c r="D732" s="232" t="s">
        <v>150</v>
      </c>
      <c r="E732" s="241" t="s">
        <v>1</v>
      </c>
      <c r="F732" s="242" t="s">
        <v>906</v>
      </c>
      <c r="G732" s="240"/>
      <c r="H732" s="241" t="s">
        <v>1</v>
      </c>
      <c r="I732" s="243"/>
      <c r="J732" s="240"/>
      <c r="K732" s="240"/>
      <c r="L732" s="244"/>
      <c r="M732" s="245"/>
      <c r="N732" s="246"/>
      <c r="O732" s="246"/>
      <c r="P732" s="246"/>
      <c r="Q732" s="246"/>
      <c r="R732" s="246"/>
      <c r="S732" s="246"/>
      <c r="T732" s="247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T732" s="248" t="s">
        <v>150</v>
      </c>
      <c r="AU732" s="248" t="s">
        <v>86</v>
      </c>
      <c r="AV732" s="13" t="s">
        <v>84</v>
      </c>
      <c r="AW732" s="13" t="s">
        <v>32</v>
      </c>
      <c r="AX732" s="13" t="s">
        <v>76</v>
      </c>
      <c r="AY732" s="248" t="s">
        <v>136</v>
      </c>
    </row>
    <row r="733" s="14" customFormat="1">
      <c r="A733" s="14"/>
      <c r="B733" s="249"/>
      <c r="C733" s="250"/>
      <c r="D733" s="232" t="s">
        <v>150</v>
      </c>
      <c r="E733" s="251" t="s">
        <v>1</v>
      </c>
      <c r="F733" s="252" t="s">
        <v>907</v>
      </c>
      <c r="G733" s="250"/>
      <c r="H733" s="253">
        <v>80.099999999999994</v>
      </c>
      <c r="I733" s="254"/>
      <c r="J733" s="250"/>
      <c r="K733" s="250"/>
      <c r="L733" s="255"/>
      <c r="M733" s="256"/>
      <c r="N733" s="257"/>
      <c r="O733" s="257"/>
      <c r="P733" s="257"/>
      <c r="Q733" s="257"/>
      <c r="R733" s="257"/>
      <c r="S733" s="257"/>
      <c r="T733" s="258"/>
      <c r="U733" s="14"/>
      <c r="V733" s="14"/>
      <c r="W733" s="14"/>
      <c r="X733" s="14"/>
      <c r="Y733" s="14"/>
      <c r="Z733" s="14"/>
      <c r="AA733" s="14"/>
      <c r="AB733" s="14"/>
      <c r="AC733" s="14"/>
      <c r="AD733" s="14"/>
      <c r="AE733" s="14"/>
      <c r="AT733" s="259" t="s">
        <v>150</v>
      </c>
      <c r="AU733" s="259" t="s">
        <v>86</v>
      </c>
      <c r="AV733" s="14" t="s">
        <v>86</v>
      </c>
      <c r="AW733" s="14" t="s">
        <v>32</v>
      </c>
      <c r="AX733" s="14" t="s">
        <v>76</v>
      </c>
      <c r="AY733" s="259" t="s">
        <v>136</v>
      </c>
    </row>
    <row r="734" s="15" customFormat="1">
      <c r="A734" s="15"/>
      <c r="B734" s="260"/>
      <c r="C734" s="261"/>
      <c r="D734" s="232" t="s">
        <v>150</v>
      </c>
      <c r="E734" s="262" t="s">
        <v>1</v>
      </c>
      <c r="F734" s="263" t="s">
        <v>153</v>
      </c>
      <c r="G734" s="261"/>
      <c r="H734" s="264">
        <v>80.099999999999994</v>
      </c>
      <c r="I734" s="265"/>
      <c r="J734" s="261"/>
      <c r="K734" s="261"/>
      <c r="L734" s="266"/>
      <c r="M734" s="267"/>
      <c r="N734" s="268"/>
      <c r="O734" s="268"/>
      <c r="P734" s="268"/>
      <c r="Q734" s="268"/>
      <c r="R734" s="268"/>
      <c r="S734" s="268"/>
      <c r="T734" s="269"/>
      <c r="U734" s="15"/>
      <c r="V734" s="15"/>
      <c r="W734" s="15"/>
      <c r="X734" s="15"/>
      <c r="Y734" s="15"/>
      <c r="Z734" s="15"/>
      <c r="AA734" s="15"/>
      <c r="AB734" s="15"/>
      <c r="AC734" s="15"/>
      <c r="AD734" s="15"/>
      <c r="AE734" s="15"/>
      <c r="AT734" s="270" t="s">
        <v>150</v>
      </c>
      <c r="AU734" s="270" t="s">
        <v>86</v>
      </c>
      <c r="AV734" s="15" t="s">
        <v>144</v>
      </c>
      <c r="AW734" s="15" t="s">
        <v>32</v>
      </c>
      <c r="AX734" s="15" t="s">
        <v>84</v>
      </c>
      <c r="AY734" s="270" t="s">
        <v>136</v>
      </c>
    </row>
    <row r="735" s="2" customFormat="1" ht="24.15" customHeight="1">
      <c r="A735" s="39"/>
      <c r="B735" s="40"/>
      <c r="C735" s="219" t="s">
        <v>914</v>
      </c>
      <c r="D735" s="219" t="s">
        <v>139</v>
      </c>
      <c r="E735" s="220" t="s">
        <v>915</v>
      </c>
      <c r="F735" s="221" t="s">
        <v>916</v>
      </c>
      <c r="G735" s="222" t="s">
        <v>142</v>
      </c>
      <c r="H735" s="223">
        <v>80.099999999999994</v>
      </c>
      <c r="I735" s="224"/>
      <c r="J735" s="225">
        <f>ROUND(I735*H735,2)</f>
        <v>0</v>
      </c>
      <c r="K735" s="221" t="s">
        <v>143</v>
      </c>
      <c r="L735" s="45"/>
      <c r="M735" s="226" t="s">
        <v>1</v>
      </c>
      <c r="N735" s="227" t="s">
        <v>41</v>
      </c>
      <c r="O735" s="92"/>
      <c r="P735" s="228">
        <f>O735*H735</f>
        <v>0</v>
      </c>
      <c r="Q735" s="228">
        <v>3.0000000000000001E-05</v>
      </c>
      <c r="R735" s="228">
        <f>Q735*H735</f>
        <v>0.0024029999999999998</v>
      </c>
      <c r="S735" s="228">
        <v>0</v>
      </c>
      <c r="T735" s="229">
        <f>S735*H735</f>
        <v>0</v>
      </c>
      <c r="U735" s="39"/>
      <c r="V735" s="39"/>
      <c r="W735" s="39"/>
      <c r="X735" s="39"/>
      <c r="Y735" s="39"/>
      <c r="Z735" s="39"/>
      <c r="AA735" s="39"/>
      <c r="AB735" s="39"/>
      <c r="AC735" s="39"/>
      <c r="AD735" s="39"/>
      <c r="AE735" s="39"/>
      <c r="AR735" s="230" t="s">
        <v>473</v>
      </c>
      <c r="AT735" s="230" t="s">
        <v>139</v>
      </c>
      <c r="AU735" s="230" t="s">
        <v>86</v>
      </c>
      <c r="AY735" s="18" t="s">
        <v>136</v>
      </c>
      <c r="BE735" s="231">
        <f>IF(N735="základní",J735,0)</f>
        <v>0</v>
      </c>
      <c r="BF735" s="231">
        <f>IF(N735="snížená",J735,0)</f>
        <v>0</v>
      </c>
      <c r="BG735" s="231">
        <f>IF(N735="zákl. přenesená",J735,0)</f>
        <v>0</v>
      </c>
      <c r="BH735" s="231">
        <f>IF(N735="sníž. přenesená",J735,0)</f>
        <v>0</v>
      </c>
      <c r="BI735" s="231">
        <f>IF(N735="nulová",J735,0)</f>
        <v>0</v>
      </c>
      <c r="BJ735" s="18" t="s">
        <v>84</v>
      </c>
      <c r="BK735" s="231">
        <f>ROUND(I735*H735,2)</f>
        <v>0</v>
      </c>
      <c r="BL735" s="18" t="s">
        <v>473</v>
      </c>
      <c r="BM735" s="230" t="s">
        <v>917</v>
      </c>
    </row>
    <row r="736" s="2" customFormat="1">
      <c r="A736" s="39"/>
      <c r="B736" s="40"/>
      <c r="C736" s="41"/>
      <c r="D736" s="232" t="s">
        <v>146</v>
      </c>
      <c r="E736" s="41"/>
      <c r="F736" s="233" t="s">
        <v>918</v>
      </c>
      <c r="G736" s="41"/>
      <c r="H736" s="41"/>
      <c r="I736" s="234"/>
      <c r="J736" s="41"/>
      <c r="K736" s="41"/>
      <c r="L736" s="45"/>
      <c r="M736" s="235"/>
      <c r="N736" s="236"/>
      <c r="O736" s="92"/>
      <c r="P736" s="92"/>
      <c r="Q736" s="92"/>
      <c r="R736" s="92"/>
      <c r="S736" s="92"/>
      <c r="T736" s="93"/>
      <c r="U736" s="39"/>
      <c r="V736" s="39"/>
      <c r="W736" s="39"/>
      <c r="X736" s="39"/>
      <c r="Y736" s="39"/>
      <c r="Z736" s="39"/>
      <c r="AA736" s="39"/>
      <c r="AB736" s="39"/>
      <c r="AC736" s="39"/>
      <c r="AD736" s="39"/>
      <c r="AE736" s="39"/>
      <c r="AT736" s="18" t="s">
        <v>146</v>
      </c>
      <c r="AU736" s="18" t="s">
        <v>86</v>
      </c>
    </row>
    <row r="737" s="2" customFormat="1">
      <c r="A737" s="39"/>
      <c r="B737" s="40"/>
      <c r="C737" s="41"/>
      <c r="D737" s="237" t="s">
        <v>148</v>
      </c>
      <c r="E737" s="41"/>
      <c r="F737" s="238" t="s">
        <v>919</v>
      </c>
      <c r="G737" s="41"/>
      <c r="H737" s="41"/>
      <c r="I737" s="234"/>
      <c r="J737" s="41"/>
      <c r="K737" s="41"/>
      <c r="L737" s="45"/>
      <c r="M737" s="235"/>
      <c r="N737" s="236"/>
      <c r="O737" s="92"/>
      <c r="P737" s="92"/>
      <c r="Q737" s="92"/>
      <c r="R737" s="92"/>
      <c r="S737" s="92"/>
      <c r="T737" s="93"/>
      <c r="U737" s="39"/>
      <c r="V737" s="39"/>
      <c r="W737" s="39"/>
      <c r="X737" s="39"/>
      <c r="Y737" s="39"/>
      <c r="Z737" s="39"/>
      <c r="AA737" s="39"/>
      <c r="AB737" s="39"/>
      <c r="AC737" s="39"/>
      <c r="AD737" s="39"/>
      <c r="AE737" s="39"/>
      <c r="AT737" s="18" t="s">
        <v>148</v>
      </c>
      <c r="AU737" s="18" t="s">
        <v>86</v>
      </c>
    </row>
    <row r="738" s="13" customFormat="1">
      <c r="A738" s="13"/>
      <c r="B738" s="239"/>
      <c r="C738" s="240"/>
      <c r="D738" s="232" t="s">
        <v>150</v>
      </c>
      <c r="E738" s="241" t="s">
        <v>1</v>
      </c>
      <c r="F738" s="242" t="s">
        <v>906</v>
      </c>
      <c r="G738" s="240"/>
      <c r="H738" s="241" t="s">
        <v>1</v>
      </c>
      <c r="I738" s="243"/>
      <c r="J738" s="240"/>
      <c r="K738" s="240"/>
      <c r="L738" s="244"/>
      <c r="M738" s="245"/>
      <c r="N738" s="246"/>
      <c r="O738" s="246"/>
      <c r="P738" s="246"/>
      <c r="Q738" s="246"/>
      <c r="R738" s="246"/>
      <c r="S738" s="246"/>
      <c r="T738" s="247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248" t="s">
        <v>150</v>
      </c>
      <c r="AU738" s="248" t="s">
        <v>86</v>
      </c>
      <c r="AV738" s="13" t="s">
        <v>84</v>
      </c>
      <c r="AW738" s="13" t="s">
        <v>32</v>
      </c>
      <c r="AX738" s="13" t="s">
        <v>76</v>
      </c>
      <c r="AY738" s="248" t="s">
        <v>136</v>
      </c>
    </row>
    <row r="739" s="14" customFormat="1">
      <c r="A739" s="14"/>
      <c r="B739" s="249"/>
      <c r="C739" s="250"/>
      <c r="D739" s="232" t="s">
        <v>150</v>
      </c>
      <c r="E739" s="251" t="s">
        <v>1</v>
      </c>
      <c r="F739" s="252" t="s">
        <v>907</v>
      </c>
      <c r="G739" s="250"/>
      <c r="H739" s="253">
        <v>80.099999999999994</v>
      </c>
      <c r="I739" s="254"/>
      <c r="J739" s="250"/>
      <c r="K739" s="250"/>
      <c r="L739" s="255"/>
      <c r="M739" s="256"/>
      <c r="N739" s="257"/>
      <c r="O739" s="257"/>
      <c r="P739" s="257"/>
      <c r="Q739" s="257"/>
      <c r="R739" s="257"/>
      <c r="S739" s="257"/>
      <c r="T739" s="258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T739" s="259" t="s">
        <v>150</v>
      </c>
      <c r="AU739" s="259" t="s">
        <v>86</v>
      </c>
      <c r="AV739" s="14" t="s">
        <v>86</v>
      </c>
      <c r="AW739" s="14" t="s">
        <v>32</v>
      </c>
      <c r="AX739" s="14" t="s">
        <v>76</v>
      </c>
      <c r="AY739" s="259" t="s">
        <v>136</v>
      </c>
    </row>
    <row r="740" s="15" customFormat="1">
      <c r="A740" s="15"/>
      <c r="B740" s="260"/>
      <c r="C740" s="261"/>
      <c r="D740" s="232" t="s">
        <v>150</v>
      </c>
      <c r="E740" s="262" t="s">
        <v>1</v>
      </c>
      <c r="F740" s="263" t="s">
        <v>153</v>
      </c>
      <c r="G740" s="261"/>
      <c r="H740" s="264">
        <v>80.099999999999994</v>
      </c>
      <c r="I740" s="265"/>
      <c r="J740" s="261"/>
      <c r="K740" s="261"/>
      <c r="L740" s="266"/>
      <c r="M740" s="267"/>
      <c r="N740" s="268"/>
      <c r="O740" s="268"/>
      <c r="P740" s="268"/>
      <c r="Q740" s="268"/>
      <c r="R740" s="268"/>
      <c r="S740" s="268"/>
      <c r="T740" s="269"/>
      <c r="U740" s="15"/>
      <c r="V740" s="15"/>
      <c r="W740" s="15"/>
      <c r="X740" s="15"/>
      <c r="Y740" s="15"/>
      <c r="Z740" s="15"/>
      <c r="AA740" s="15"/>
      <c r="AB740" s="15"/>
      <c r="AC740" s="15"/>
      <c r="AD740" s="15"/>
      <c r="AE740" s="15"/>
      <c r="AT740" s="270" t="s">
        <v>150</v>
      </c>
      <c r="AU740" s="270" t="s">
        <v>86</v>
      </c>
      <c r="AV740" s="15" t="s">
        <v>144</v>
      </c>
      <c r="AW740" s="15" t="s">
        <v>32</v>
      </c>
      <c r="AX740" s="15" t="s">
        <v>84</v>
      </c>
      <c r="AY740" s="270" t="s">
        <v>136</v>
      </c>
    </row>
    <row r="741" s="2" customFormat="1" ht="33" customHeight="1">
      <c r="A741" s="39"/>
      <c r="B741" s="40"/>
      <c r="C741" s="219" t="s">
        <v>920</v>
      </c>
      <c r="D741" s="219" t="s">
        <v>139</v>
      </c>
      <c r="E741" s="220" t="s">
        <v>921</v>
      </c>
      <c r="F741" s="221" t="s">
        <v>922</v>
      </c>
      <c r="G741" s="222" t="s">
        <v>142</v>
      </c>
      <c r="H741" s="223">
        <v>80.099999999999994</v>
      </c>
      <c r="I741" s="224"/>
      <c r="J741" s="225">
        <f>ROUND(I741*H741,2)</f>
        <v>0</v>
      </c>
      <c r="K741" s="221" t="s">
        <v>143</v>
      </c>
      <c r="L741" s="45"/>
      <c r="M741" s="226" t="s">
        <v>1</v>
      </c>
      <c r="N741" s="227" t="s">
        <v>41</v>
      </c>
      <c r="O741" s="92"/>
      <c r="P741" s="228">
        <f>O741*H741</f>
        <v>0</v>
      </c>
      <c r="Q741" s="228">
        <v>0.0044999999999999997</v>
      </c>
      <c r="R741" s="228">
        <f>Q741*H741</f>
        <v>0.36044999999999994</v>
      </c>
      <c r="S741" s="228">
        <v>0</v>
      </c>
      <c r="T741" s="229">
        <f>S741*H741</f>
        <v>0</v>
      </c>
      <c r="U741" s="39"/>
      <c r="V741" s="39"/>
      <c r="W741" s="39"/>
      <c r="X741" s="39"/>
      <c r="Y741" s="39"/>
      <c r="Z741" s="39"/>
      <c r="AA741" s="39"/>
      <c r="AB741" s="39"/>
      <c r="AC741" s="39"/>
      <c r="AD741" s="39"/>
      <c r="AE741" s="39"/>
      <c r="AR741" s="230" t="s">
        <v>473</v>
      </c>
      <c r="AT741" s="230" t="s">
        <v>139</v>
      </c>
      <c r="AU741" s="230" t="s">
        <v>86</v>
      </c>
      <c r="AY741" s="18" t="s">
        <v>136</v>
      </c>
      <c r="BE741" s="231">
        <f>IF(N741="základní",J741,0)</f>
        <v>0</v>
      </c>
      <c r="BF741" s="231">
        <f>IF(N741="snížená",J741,0)</f>
        <v>0</v>
      </c>
      <c r="BG741" s="231">
        <f>IF(N741="zákl. přenesená",J741,0)</f>
        <v>0</v>
      </c>
      <c r="BH741" s="231">
        <f>IF(N741="sníž. přenesená",J741,0)</f>
        <v>0</v>
      </c>
      <c r="BI741" s="231">
        <f>IF(N741="nulová",J741,0)</f>
        <v>0</v>
      </c>
      <c r="BJ741" s="18" t="s">
        <v>84</v>
      </c>
      <c r="BK741" s="231">
        <f>ROUND(I741*H741,2)</f>
        <v>0</v>
      </c>
      <c r="BL741" s="18" t="s">
        <v>473</v>
      </c>
      <c r="BM741" s="230" t="s">
        <v>923</v>
      </c>
    </row>
    <row r="742" s="2" customFormat="1">
      <c r="A742" s="39"/>
      <c r="B742" s="40"/>
      <c r="C742" s="41"/>
      <c r="D742" s="232" t="s">
        <v>146</v>
      </c>
      <c r="E742" s="41"/>
      <c r="F742" s="233" t="s">
        <v>924</v>
      </c>
      <c r="G742" s="41"/>
      <c r="H742" s="41"/>
      <c r="I742" s="234"/>
      <c r="J742" s="41"/>
      <c r="K742" s="41"/>
      <c r="L742" s="45"/>
      <c r="M742" s="235"/>
      <c r="N742" s="236"/>
      <c r="O742" s="92"/>
      <c r="P742" s="92"/>
      <c r="Q742" s="92"/>
      <c r="R742" s="92"/>
      <c r="S742" s="92"/>
      <c r="T742" s="93"/>
      <c r="U742" s="39"/>
      <c r="V742" s="39"/>
      <c r="W742" s="39"/>
      <c r="X742" s="39"/>
      <c r="Y742" s="39"/>
      <c r="Z742" s="39"/>
      <c r="AA742" s="39"/>
      <c r="AB742" s="39"/>
      <c r="AC742" s="39"/>
      <c r="AD742" s="39"/>
      <c r="AE742" s="39"/>
      <c r="AT742" s="18" t="s">
        <v>146</v>
      </c>
      <c r="AU742" s="18" t="s">
        <v>86</v>
      </c>
    </row>
    <row r="743" s="2" customFormat="1">
      <c r="A743" s="39"/>
      <c r="B743" s="40"/>
      <c r="C743" s="41"/>
      <c r="D743" s="237" t="s">
        <v>148</v>
      </c>
      <c r="E743" s="41"/>
      <c r="F743" s="238" t="s">
        <v>925</v>
      </c>
      <c r="G743" s="41"/>
      <c r="H743" s="41"/>
      <c r="I743" s="234"/>
      <c r="J743" s="41"/>
      <c r="K743" s="41"/>
      <c r="L743" s="45"/>
      <c r="M743" s="235"/>
      <c r="N743" s="236"/>
      <c r="O743" s="92"/>
      <c r="P743" s="92"/>
      <c r="Q743" s="92"/>
      <c r="R743" s="92"/>
      <c r="S743" s="92"/>
      <c r="T743" s="93"/>
      <c r="U743" s="39"/>
      <c r="V743" s="39"/>
      <c r="W743" s="39"/>
      <c r="X743" s="39"/>
      <c r="Y743" s="39"/>
      <c r="Z743" s="39"/>
      <c r="AA743" s="39"/>
      <c r="AB743" s="39"/>
      <c r="AC743" s="39"/>
      <c r="AD743" s="39"/>
      <c r="AE743" s="39"/>
      <c r="AT743" s="18" t="s">
        <v>148</v>
      </c>
      <c r="AU743" s="18" t="s">
        <v>86</v>
      </c>
    </row>
    <row r="744" s="13" customFormat="1">
      <c r="A744" s="13"/>
      <c r="B744" s="239"/>
      <c r="C744" s="240"/>
      <c r="D744" s="232" t="s">
        <v>150</v>
      </c>
      <c r="E744" s="241" t="s">
        <v>1</v>
      </c>
      <c r="F744" s="242" t="s">
        <v>906</v>
      </c>
      <c r="G744" s="240"/>
      <c r="H744" s="241" t="s">
        <v>1</v>
      </c>
      <c r="I744" s="243"/>
      <c r="J744" s="240"/>
      <c r="K744" s="240"/>
      <c r="L744" s="244"/>
      <c r="M744" s="245"/>
      <c r="N744" s="246"/>
      <c r="O744" s="246"/>
      <c r="P744" s="246"/>
      <c r="Q744" s="246"/>
      <c r="R744" s="246"/>
      <c r="S744" s="246"/>
      <c r="T744" s="247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T744" s="248" t="s">
        <v>150</v>
      </c>
      <c r="AU744" s="248" t="s">
        <v>86</v>
      </c>
      <c r="AV744" s="13" t="s">
        <v>84</v>
      </c>
      <c r="AW744" s="13" t="s">
        <v>32</v>
      </c>
      <c r="AX744" s="13" t="s">
        <v>76</v>
      </c>
      <c r="AY744" s="248" t="s">
        <v>136</v>
      </c>
    </row>
    <row r="745" s="14" customFormat="1">
      <c r="A745" s="14"/>
      <c r="B745" s="249"/>
      <c r="C745" s="250"/>
      <c r="D745" s="232" t="s">
        <v>150</v>
      </c>
      <c r="E745" s="251" t="s">
        <v>1</v>
      </c>
      <c r="F745" s="252" t="s">
        <v>907</v>
      </c>
      <c r="G745" s="250"/>
      <c r="H745" s="253">
        <v>80.099999999999994</v>
      </c>
      <c r="I745" s="254"/>
      <c r="J745" s="250"/>
      <c r="K745" s="250"/>
      <c r="L745" s="255"/>
      <c r="M745" s="256"/>
      <c r="N745" s="257"/>
      <c r="O745" s="257"/>
      <c r="P745" s="257"/>
      <c r="Q745" s="257"/>
      <c r="R745" s="257"/>
      <c r="S745" s="257"/>
      <c r="T745" s="258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259" t="s">
        <v>150</v>
      </c>
      <c r="AU745" s="259" t="s">
        <v>86</v>
      </c>
      <c r="AV745" s="14" t="s">
        <v>86</v>
      </c>
      <c r="AW745" s="14" t="s">
        <v>32</v>
      </c>
      <c r="AX745" s="14" t="s">
        <v>76</v>
      </c>
      <c r="AY745" s="259" t="s">
        <v>136</v>
      </c>
    </row>
    <row r="746" s="15" customFormat="1">
      <c r="A746" s="15"/>
      <c r="B746" s="260"/>
      <c r="C746" s="261"/>
      <c r="D746" s="232" t="s">
        <v>150</v>
      </c>
      <c r="E746" s="262" t="s">
        <v>1</v>
      </c>
      <c r="F746" s="263" t="s">
        <v>153</v>
      </c>
      <c r="G746" s="261"/>
      <c r="H746" s="264">
        <v>80.099999999999994</v>
      </c>
      <c r="I746" s="265"/>
      <c r="J746" s="261"/>
      <c r="K746" s="261"/>
      <c r="L746" s="266"/>
      <c r="M746" s="267"/>
      <c r="N746" s="268"/>
      <c r="O746" s="268"/>
      <c r="P746" s="268"/>
      <c r="Q746" s="268"/>
      <c r="R746" s="268"/>
      <c r="S746" s="268"/>
      <c r="T746" s="269"/>
      <c r="U746" s="15"/>
      <c r="V746" s="15"/>
      <c r="W746" s="15"/>
      <c r="X746" s="15"/>
      <c r="Y746" s="15"/>
      <c r="Z746" s="15"/>
      <c r="AA746" s="15"/>
      <c r="AB746" s="15"/>
      <c r="AC746" s="15"/>
      <c r="AD746" s="15"/>
      <c r="AE746" s="15"/>
      <c r="AT746" s="270" t="s">
        <v>150</v>
      </c>
      <c r="AU746" s="270" t="s">
        <v>86</v>
      </c>
      <c r="AV746" s="15" t="s">
        <v>144</v>
      </c>
      <c r="AW746" s="15" t="s">
        <v>32</v>
      </c>
      <c r="AX746" s="15" t="s">
        <v>84</v>
      </c>
      <c r="AY746" s="270" t="s">
        <v>136</v>
      </c>
    </row>
    <row r="747" s="2" customFormat="1" ht="24.15" customHeight="1">
      <c r="A747" s="39"/>
      <c r="B747" s="40"/>
      <c r="C747" s="219" t="s">
        <v>926</v>
      </c>
      <c r="D747" s="219" t="s">
        <v>139</v>
      </c>
      <c r="E747" s="220" t="s">
        <v>927</v>
      </c>
      <c r="F747" s="221" t="s">
        <v>928</v>
      </c>
      <c r="G747" s="222" t="s">
        <v>142</v>
      </c>
      <c r="H747" s="223">
        <v>241.25</v>
      </c>
      <c r="I747" s="224"/>
      <c r="J747" s="225">
        <f>ROUND(I747*H747,2)</f>
        <v>0</v>
      </c>
      <c r="K747" s="221" t="s">
        <v>143</v>
      </c>
      <c r="L747" s="45"/>
      <c r="M747" s="226" t="s">
        <v>1</v>
      </c>
      <c r="N747" s="227" t="s">
        <v>41</v>
      </c>
      <c r="O747" s="92"/>
      <c r="P747" s="228">
        <f>O747*H747</f>
        <v>0</v>
      </c>
      <c r="Q747" s="228">
        <v>0</v>
      </c>
      <c r="R747" s="228">
        <f>Q747*H747</f>
        <v>0</v>
      </c>
      <c r="S747" s="228">
        <v>0.0025000000000000001</v>
      </c>
      <c r="T747" s="229">
        <f>S747*H747</f>
        <v>0.60312500000000002</v>
      </c>
      <c r="U747" s="39"/>
      <c r="V747" s="39"/>
      <c r="W747" s="39"/>
      <c r="X747" s="39"/>
      <c r="Y747" s="39"/>
      <c r="Z747" s="39"/>
      <c r="AA747" s="39"/>
      <c r="AB747" s="39"/>
      <c r="AC747" s="39"/>
      <c r="AD747" s="39"/>
      <c r="AE747" s="39"/>
      <c r="AR747" s="230" t="s">
        <v>473</v>
      </c>
      <c r="AT747" s="230" t="s">
        <v>139</v>
      </c>
      <c r="AU747" s="230" t="s">
        <v>86</v>
      </c>
      <c r="AY747" s="18" t="s">
        <v>136</v>
      </c>
      <c r="BE747" s="231">
        <f>IF(N747="základní",J747,0)</f>
        <v>0</v>
      </c>
      <c r="BF747" s="231">
        <f>IF(N747="snížená",J747,0)</f>
        <v>0</v>
      </c>
      <c r="BG747" s="231">
        <f>IF(N747="zákl. přenesená",J747,0)</f>
        <v>0</v>
      </c>
      <c r="BH747" s="231">
        <f>IF(N747="sníž. přenesená",J747,0)</f>
        <v>0</v>
      </c>
      <c r="BI747" s="231">
        <f>IF(N747="nulová",J747,0)</f>
        <v>0</v>
      </c>
      <c r="BJ747" s="18" t="s">
        <v>84</v>
      </c>
      <c r="BK747" s="231">
        <f>ROUND(I747*H747,2)</f>
        <v>0</v>
      </c>
      <c r="BL747" s="18" t="s">
        <v>473</v>
      </c>
      <c r="BM747" s="230" t="s">
        <v>929</v>
      </c>
    </row>
    <row r="748" s="2" customFormat="1">
      <c r="A748" s="39"/>
      <c r="B748" s="40"/>
      <c r="C748" s="41"/>
      <c r="D748" s="232" t="s">
        <v>146</v>
      </c>
      <c r="E748" s="41"/>
      <c r="F748" s="233" t="s">
        <v>930</v>
      </c>
      <c r="G748" s="41"/>
      <c r="H748" s="41"/>
      <c r="I748" s="234"/>
      <c r="J748" s="41"/>
      <c r="K748" s="41"/>
      <c r="L748" s="45"/>
      <c r="M748" s="235"/>
      <c r="N748" s="236"/>
      <c r="O748" s="92"/>
      <c r="P748" s="92"/>
      <c r="Q748" s="92"/>
      <c r="R748" s="92"/>
      <c r="S748" s="92"/>
      <c r="T748" s="93"/>
      <c r="U748" s="39"/>
      <c r="V748" s="39"/>
      <c r="W748" s="39"/>
      <c r="X748" s="39"/>
      <c r="Y748" s="39"/>
      <c r="Z748" s="39"/>
      <c r="AA748" s="39"/>
      <c r="AB748" s="39"/>
      <c r="AC748" s="39"/>
      <c r="AD748" s="39"/>
      <c r="AE748" s="39"/>
      <c r="AT748" s="18" t="s">
        <v>146</v>
      </c>
      <c r="AU748" s="18" t="s">
        <v>86</v>
      </c>
    </row>
    <row r="749" s="2" customFormat="1">
      <c r="A749" s="39"/>
      <c r="B749" s="40"/>
      <c r="C749" s="41"/>
      <c r="D749" s="237" t="s">
        <v>148</v>
      </c>
      <c r="E749" s="41"/>
      <c r="F749" s="238" t="s">
        <v>931</v>
      </c>
      <c r="G749" s="41"/>
      <c r="H749" s="41"/>
      <c r="I749" s="234"/>
      <c r="J749" s="41"/>
      <c r="K749" s="41"/>
      <c r="L749" s="45"/>
      <c r="M749" s="235"/>
      <c r="N749" s="236"/>
      <c r="O749" s="92"/>
      <c r="P749" s="92"/>
      <c r="Q749" s="92"/>
      <c r="R749" s="92"/>
      <c r="S749" s="92"/>
      <c r="T749" s="93"/>
      <c r="U749" s="39"/>
      <c r="V749" s="39"/>
      <c r="W749" s="39"/>
      <c r="X749" s="39"/>
      <c r="Y749" s="39"/>
      <c r="Z749" s="39"/>
      <c r="AA749" s="39"/>
      <c r="AB749" s="39"/>
      <c r="AC749" s="39"/>
      <c r="AD749" s="39"/>
      <c r="AE749" s="39"/>
      <c r="AT749" s="18" t="s">
        <v>148</v>
      </c>
      <c r="AU749" s="18" t="s">
        <v>86</v>
      </c>
    </row>
    <row r="750" s="13" customFormat="1">
      <c r="A750" s="13"/>
      <c r="B750" s="239"/>
      <c r="C750" s="240"/>
      <c r="D750" s="232" t="s">
        <v>150</v>
      </c>
      <c r="E750" s="241" t="s">
        <v>1</v>
      </c>
      <c r="F750" s="242" t="s">
        <v>815</v>
      </c>
      <c r="G750" s="240"/>
      <c r="H750" s="241" t="s">
        <v>1</v>
      </c>
      <c r="I750" s="243"/>
      <c r="J750" s="240"/>
      <c r="K750" s="240"/>
      <c r="L750" s="244"/>
      <c r="M750" s="245"/>
      <c r="N750" s="246"/>
      <c r="O750" s="246"/>
      <c r="P750" s="246"/>
      <c r="Q750" s="246"/>
      <c r="R750" s="246"/>
      <c r="S750" s="246"/>
      <c r="T750" s="247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T750" s="248" t="s">
        <v>150</v>
      </c>
      <c r="AU750" s="248" t="s">
        <v>86</v>
      </c>
      <c r="AV750" s="13" t="s">
        <v>84</v>
      </c>
      <c r="AW750" s="13" t="s">
        <v>32</v>
      </c>
      <c r="AX750" s="13" t="s">
        <v>76</v>
      </c>
      <c r="AY750" s="248" t="s">
        <v>136</v>
      </c>
    </row>
    <row r="751" s="14" customFormat="1">
      <c r="A751" s="14"/>
      <c r="B751" s="249"/>
      <c r="C751" s="250"/>
      <c r="D751" s="232" t="s">
        <v>150</v>
      </c>
      <c r="E751" s="251" t="s">
        <v>1</v>
      </c>
      <c r="F751" s="252" t="s">
        <v>932</v>
      </c>
      <c r="G751" s="250"/>
      <c r="H751" s="253">
        <v>241.25</v>
      </c>
      <c r="I751" s="254"/>
      <c r="J751" s="250"/>
      <c r="K751" s="250"/>
      <c r="L751" s="255"/>
      <c r="M751" s="256"/>
      <c r="N751" s="257"/>
      <c r="O751" s="257"/>
      <c r="P751" s="257"/>
      <c r="Q751" s="257"/>
      <c r="R751" s="257"/>
      <c r="S751" s="257"/>
      <c r="T751" s="258"/>
      <c r="U751" s="14"/>
      <c r="V751" s="14"/>
      <c r="W751" s="14"/>
      <c r="X751" s="14"/>
      <c r="Y751" s="14"/>
      <c r="Z751" s="14"/>
      <c r="AA751" s="14"/>
      <c r="AB751" s="14"/>
      <c r="AC751" s="14"/>
      <c r="AD751" s="14"/>
      <c r="AE751" s="14"/>
      <c r="AT751" s="259" t="s">
        <v>150</v>
      </c>
      <c r="AU751" s="259" t="s">
        <v>86</v>
      </c>
      <c r="AV751" s="14" t="s">
        <v>86</v>
      </c>
      <c r="AW751" s="14" t="s">
        <v>32</v>
      </c>
      <c r="AX751" s="14" t="s">
        <v>76</v>
      </c>
      <c r="AY751" s="259" t="s">
        <v>136</v>
      </c>
    </row>
    <row r="752" s="15" customFormat="1">
      <c r="A752" s="15"/>
      <c r="B752" s="260"/>
      <c r="C752" s="261"/>
      <c r="D752" s="232" t="s">
        <v>150</v>
      </c>
      <c r="E752" s="262" t="s">
        <v>1</v>
      </c>
      <c r="F752" s="263" t="s">
        <v>153</v>
      </c>
      <c r="G752" s="261"/>
      <c r="H752" s="264">
        <v>241.25</v>
      </c>
      <c r="I752" s="265"/>
      <c r="J752" s="261"/>
      <c r="K752" s="261"/>
      <c r="L752" s="266"/>
      <c r="M752" s="267"/>
      <c r="N752" s="268"/>
      <c r="O752" s="268"/>
      <c r="P752" s="268"/>
      <c r="Q752" s="268"/>
      <c r="R752" s="268"/>
      <c r="S752" s="268"/>
      <c r="T752" s="269"/>
      <c r="U752" s="15"/>
      <c r="V752" s="15"/>
      <c r="W752" s="15"/>
      <c r="X752" s="15"/>
      <c r="Y752" s="15"/>
      <c r="Z752" s="15"/>
      <c r="AA752" s="15"/>
      <c r="AB752" s="15"/>
      <c r="AC752" s="15"/>
      <c r="AD752" s="15"/>
      <c r="AE752" s="15"/>
      <c r="AT752" s="270" t="s">
        <v>150</v>
      </c>
      <c r="AU752" s="270" t="s">
        <v>86</v>
      </c>
      <c r="AV752" s="15" t="s">
        <v>144</v>
      </c>
      <c r="AW752" s="15" t="s">
        <v>32</v>
      </c>
      <c r="AX752" s="15" t="s">
        <v>84</v>
      </c>
      <c r="AY752" s="270" t="s">
        <v>136</v>
      </c>
    </row>
    <row r="753" s="2" customFormat="1" ht="24.15" customHeight="1">
      <c r="A753" s="39"/>
      <c r="B753" s="40"/>
      <c r="C753" s="219" t="s">
        <v>933</v>
      </c>
      <c r="D753" s="219" t="s">
        <v>139</v>
      </c>
      <c r="E753" s="220" t="s">
        <v>934</v>
      </c>
      <c r="F753" s="221" t="s">
        <v>935</v>
      </c>
      <c r="G753" s="222" t="s">
        <v>142</v>
      </c>
      <c r="H753" s="223">
        <v>448.35000000000002</v>
      </c>
      <c r="I753" s="224"/>
      <c r="J753" s="225">
        <f>ROUND(I753*H753,2)</f>
        <v>0</v>
      </c>
      <c r="K753" s="221" t="s">
        <v>143</v>
      </c>
      <c r="L753" s="45"/>
      <c r="M753" s="226" t="s">
        <v>1</v>
      </c>
      <c r="N753" s="227" t="s">
        <v>41</v>
      </c>
      <c r="O753" s="92"/>
      <c r="P753" s="228">
        <f>O753*H753</f>
        <v>0</v>
      </c>
      <c r="Q753" s="228">
        <v>0</v>
      </c>
      <c r="R753" s="228">
        <f>Q753*H753</f>
        <v>0</v>
      </c>
      <c r="S753" s="228">
        <v>0.0030000000000000001</v>
      </c>
      <c r="T753" s="229">
        <f>S753*H753</f>
        <v>1.3450500000000001</v>
      </c>
      <c r="U753" s="39"/>
      <c r="V753" s="39"/>
      <c r="W753" s="39"/>
      <c r="X753" s="39"/>
      <c r="Y753" s="39"/>
      <c r="Z753" s="39"/>
      <c r="AA753" s="39"/>
      <c r="AB753" s="39"/>
      <c r="AC753" s="39"/>
      <c r="AD753" s="39"/>
      <c r="AE753" s="39"/>
      <c r="AR753" s="230" t="s">
        <v>473</v>
      </c>
      <c r="AT753" s="230" t="s">
        <v>139</v>
      </c>
      <c r="AU753" s="230" t="s">
        <v>86</v>
      </c>
      <c r="AY753" s="18" t="s">
        <v>136</v>
      </c>
      <c r="BE753" s="231">
        <f>IF(N753="základní",J753,0)</f>
        <v>0</v>
      </c>
      <c r="BF753" s="231">
        <f>IF(N753="snížená",J753,0)</f>
        <v>0</v>
      </c>
      <c r="BG753" s="231">
        <f>IF(N753="zákl. přenesená",J753,0)</f>
        <v>0</v>
      </c>
      <c r="BH753" s="231">
        <f>IF(N753="sníž. přenesená",J753,0)</f>
        <v>0</v>
      </c>
      <c r="BI753" s="231">
        <f>IF(N753="nulová",J753,0)</f>
        <v>0</v>
      </c>
      <c r="BJ753" s="18" t="s">
        <v>84</v>
      </c>
      <c r="BK753" s="231">
        <f>ROUND(I753*H753,2)</f>
        <v>0</v>
      </c>
      <c r="BL753" s="18" t="s">
        <v>473</v>
      </c>
      <c r="BM753" s="230" t="s">
        <v>936</v>
      </c>
    </row>
    <row r="754" s="2" customFormat="1">
      <c r="A754" s="39"/>
      <c r="B754" s="40"/>
      <c r="C754" s="41"/>
      <c r="D754" s="232" t="s">
        <v>146</v>
      </c>
      <c r="E754" s="41"/>
      <c r="F754" s="233" t="s">
        <v>937</v>
      </c>
      <c r="G754" s="41"/>
      <c r="H754" s="41"/>
      <c r="I754" s="234"/>
      <c r="J754" s="41"/>
      <c r="K754" s="41"/>
      <c r="L754" s="45"/>
      <c r="M754" s="235"/>
      <c r="N754" s="236"/>
      <c r="O754" s="92"/>
      <c r="P754" s="92"/>
      <c r="Q754" s="92"/>
      <c r="R754" s="92"/>
      <c r="S754" s="92"/>
      <c r="T754" s="93"/>
      <c r="U754" s="39"/>
      <c r="V754" s="39"/>
      <c r="W754" s="39"/>
      <c r="X754" s="39"/>
      <c r="Y754" s="39"/>
      <c r="Z754" s="39"/>
      <c r="AA754" s="39"/>
      <c r="AB754" s="39"/>
      <c r="AC754" s="39"/>
      <c r="AD754" s="39"/>
      <c r="AE754" s="39"/>
      <c r="AT754" s="18" t="s">
        <v>146</v>
      </c>
      <c r="AU754" s="18" t="s">
        <v>86</v>
      </c>
    </row>
    <row r="755" s="2" customFormat="1">
      <c r="A755" s="39"/>
      <c r="B755" s="40"/>
      <c r="C755" s="41"/>
      <c r="D755" s="237" t="s">
        <v>148</v>
      </c>
      <c r="E755" s="41"/>
      <c r="F755" s="238" t="s">
        <v>938</v>
      </c>
      <c r="G755" s="41"/>
      <c r="H755" s="41"/>
      <c r="I755" s="234"/>
      <c r="J755" s="41"/>
      <c r="K755" s="41"/>
      <c r="L755" s="45"/>
      <c r="M755" s="235"/>
      <c r="N755" s="236"/>
      <c r="O755" s="92"/>
      <c r="P755" s="92"/>
      <c r="Q755" s="92"/>
      <c r="R755" s="92"/>
      <c r="S755" s="92"/>
      <c r="T755" s="93"/>
      <c r="U755" s="39"/>
      <c r="V755" s="39"/>
      <c r="W755" s="39"/>
      <c r="X755" s="39"/>
      <c r="Y755" s="39"/>
      <c r="Z755" s="39"/>
      <c r="AA755" s="39"/>
      <c r="AB755" s="39"/>
      <c r="AC755" s="39"/>
      <c r="AD755" s="39"/>
      <c r="AE755" s="39"/>
      <c r="AT755" s="18" t="s">
        <v>148</v>
      </c>
      <c r="AU755" s="18" t="s">
        <v>86</v>
      </c>
    </row>
    <row r="756" s="13" customFormat="1">
      <c r="A756" s="13"/>
      <c r="B756" s="239"/>
      <c r="C756" s="240"/>
      <c r="D756" s="232" t="s">
        <v>150</v>
      </c>
      <c r="E756" s="241" t="s">
        <v>1</v>
      </c>
      <c r="F756" s="242" t="s">
        <v>815</v>
      </c>
      <c r="G756" s="240"/>
      <c r="H756" s="241" t="s">
        <v>1</v>
      </c>
      <c r="I756" s="243"/>
      <c r="J756" s="240"/>
      <c r="K756" s="240"/>
      <c r="L756" s="244"/>
      <c r="M756" s="245"/>
      <c r="N756" s="246"/>
      <c r="O756" s="246"/>
      <c r="P756" s="246"/>
      <c r="Q756" s="246"/>
      <c r="R756" s="246"/>
      <c r="S756" s="246"/>
      <c r="T756" s="247"/>
      <c r="U756" s="13"/>
      <c r="V756" s="13"/>
      <c r="W756" s="13"/>
      <c r="X756" s="13"/>
      <c r="Y756" s="13"/>
      <c r="Z756" s="13"/>
      <c r="AA756" s="13"/>
      <c r="AB756" s="13"/>
      <c r="AC756" s="13"/>
      <c r="AD756" s="13"/>
      <c r="AE756" s="13"/>
      <c r="AT756" s="248" t="s">
        <v>150</v>
      </c>
      <c r="AU756" s="248" t="s">
        <v>86</v>
      </c>
      <c r="AV756" s="13" t="s">
        <v>84</v>
      </c>
      <c r="AW756" s="13" t="s">
        <v>32</v>
      </c>
      <c r="AX756" s="13" t="s">
        <v>76</v>
      </c>
      <c r="AY756" s="248" t="s">
        <v>136</v>
      </c>
    </row>
    <row r="757" s="14" customFormat="1">
      <c r="A757" s="14"/>
      <c r="B757" s="249"/>
      <c r="C757" s="250"/>
      <c r="D757" s="232" t="s">
        <v>150</v>
      </c>
      <c r="E757" s="251" t="s">
        <v>1</v>
      </c>
      <c r="F757" s="252" t="s">
        <v>939</v>
      </c>
      <c r="G757" s="250"/>
      <c r="H757" s="253">
        <v>448.35000000000002</v>
      </c>
      <c r="I757" s="254"/>
      <c r="J757" s="250"/>
      <c r="K757" s="250"/>
      <c r="L757" s="255"/>
      <c r="M757" s="256"/>
      <c r="N757" s="257"/>
      <c r="O757" s="257"/>
      <c r="P757" s="257"/>
      <c r="Q757" s="257"/>
      <c r="R757" s="257"/>
      <c r="S757" s="257"/>
      <c r="T757" s="258"/>
      <c r="U757" s="14"/>
      <c r="V757" s="14"/>
      <c r="W757" s="14"/>
      <c r="X757" s="14"/>
      <c r="Y757" s="14"/>
      <c r="Z757" s="14"/>
      <c r="AA757" s="14"/>
      <c r="AB757" s="14"/>
      <c r="AC757" s="14"/>
      <c r="AD757" s="14"/>
      <c r="AE757" s="14"/>
      <c r="AT757" s="259" t="s">
        <v>150</v>
      </c>
      <c r="AU757" s="259" t="s">
        <v>86</v>
      </c>
      <c r="AV757" s="14" t="s">
        <v>86</v>
      </c>
      <c r="AW757" s="14" t="s">
        <v>32</v>
      </c>
      <c r="AX757" s="14" t="s">
        <v>76</v>
      </c>
      <c r="AY757" s="259" t="s">
        <v>136</v>
      </c>
    </row>
    <row r="758" s="15" customFormat="1">
      <c r="A758" s="15"/>
      <c r="B758" s="260"/>
      <c r="C758" s="261"/>
      <c r="D758" s="232" t="s">
        <v>150</v>
      </c>
      <c r="E758" s="262" t="s">
        <v>1</v>
      </c>
      <c r="F758" s="263" t="s">
        <v>153</v>
      </c>
      <c r="G758" s="261"/>
      <c r="H758" s="264">
        <v>448.35000000000002</v>
      </c>
      <c r="I758" s="265"/>
      <c r="J758" s="261"/>
      <c r="K758" s="261"/>
      <c r="L758" s="266"/>
      <c r="M758" s="267"/>
      <c r="N758" s="268"/>
      <c r="O758" s="268"/>
      <c r="P758" s="268"/>
      <c r="Q758" s="268"/>
      <c r="R758" s="268"/>
      <c r="S758" s="268"/>
      <c r="T758" s="269"/>
      <c r="U758" s="15"/>
      <c r="V758" s="15"/>
      <c r="W758" s="15"/>
      <c r="X758" s="15"/>
      <c r="Y758" s="15"/>
      <c r="Z758" s="15"/>
      <c r="AA758" s="15"/>
      <c r="AB758" s="15"/>
      <c r="AC758" s="15"/>
      <c r="AD758" s="15"/>
      <c r="AE758" s="15"/>
      <c r="AT758" s="270" t="s">
        <v>150</v>
      </c>
      <c r="AU758" s="270" t="s">
        <v>86</v>
      </c>
      <c r="AV758" s="15" t="s">
        <v>144</v>
      </c>
      <c r="AW758" s="15" t="s">
        <v>32</v>
      </c>
      <c r="AX758" s="15" t="s">
        <v>84</v>
      </c>
      <c r="AY758" s="270" t="s">
        <v>136</v>
      </c>
    </row>
    <row r="759" s="2" customFormat="1" ht="24.15" customHeight="1">
      <c r="A759" s="39"/>
      <c r="B759" s="40"/>
      <c r="C759" s="219" t="s">
        <v>940</v>
      </c>
      <c r="D759" s="219" t="s">
        <v>139</v>
      </c>
      <c r="E759" s="220" t="s">
        <v>941</v>
      </c>
      <c r="F759" s="221" t="s">
        <v>942</v>
      </c>
      <c r="G759" s="222" t="s">
        <v>142</v>
      </c>
      <c r="H759" s="223">
        <v>46.5</v>
      </c>
      <c r="I759" s="224"/>
      <c r="J759" s="225">
        <f>ROUND(I759*H759,2)</f>
        <v>0</v>
      </c>
      <c r="K759" s="221" t="s">
        <v>143</v>
      </c>
      <c r="L759" s="45"/>
      <c r="M759" s="226" t="s">
        <v>1</v>
      </c>
      <c r="N759" s="227" t="s">
        <v>41</v>
      </c>
      <c r="O759" s="92"/>
      <c r="P759" s="228">
        <f>O759*H759</f>
        <v>0</v>
      </c>
      <c r="Q759" s="228">
        <v>0</v>
      </c>
      <c r="R759" s="228">
        <f>Q759*H759</f>
        <v>0</v>
      </c>
      <c r="S759" s="228">
        <v>0.0030000000000000001</v>
      </c>
      <c r="T759" s="229">
        <f>S759*H759</f>
        <v>0.13950000000000001</v>
      </c>
      <c r="U759" s="39"/>
      <c r="V759" s="39"/>
      <c r="W759" s="39"/>
      <c r="X759" s="39"/>
      <c r="Y759" s="39"/>
      <c r="Z759" s="39"/>
      <c r="AA759" s="39"/>
      <c r="AB759" s="39"/>
      <c r="AC759" s="39"/>
      <c r="AD759" s="39"/>
      <c r="AE759" s="39"/>
      <c r="AR759" s="230" t="s">
        <v>473</v>
      </c>
      <c r="AT759" s="230" t="s">
        <v>139</v>
      </c>
      <c r="AU759" s="230" t="s">
        <v>86</v>
      </c>
      <c r="AY759" s="18" t="s">
        <v>136</v>
      </c>
      <c r="BE759" s="231">
        <f>IF(N759="základní",J759,0)</f>
        <v>0</v>
      </c>
      <c r="BF759" s="231">
        <f>IF(N759="snížená",J759,0)</f>
        <v>0</v>
      </c>
      <c r="BG759" s="231">
        <f>IF(N759="zákl. přenesená",J759,0)</f>
        <v>0</v>
      </c>
      <c r="BH759" s="231">
        <f>IF(N759="sníž. přenesená",J759,0)</f>
        <v>0</v>
      </c>
      <c r="BI759" s="231">
        <f>IF(N759="nulová",J759,0)</f>
        <v>0</v>
      </c>
      <c r="BJ759" s="18" t="s">
        <v>84</v>
      </c>
      <c r="BK759" s="231">
        <f>ROUND(I759*H759,2)</f>
        <v>0</v>
      </c>
      <c r="BL759" s="18" t="s">
        <v>473</v>
      </c>
      <c r="BM759" s="230" t="s">
        <v>943</v>
      </c>
    </row>
    <row r="760" s="2" customFormat="1">
      <c r="A760" s="39"/>
      <c r="B760" s="40"/>
      <c r="C760" s="41"/>
      <c r="D760" s="232" t="s">
        <v>146</v>
      </c>
      <c r="E760" s="41"/>
      <c r="F760" s="233" t="s">
        <v>942</v>
      </c>
      <c r="G760" s="41"/>
      <c r="H760" s="41"/>
      <c r="I760" s="234"/>
      <c r="J760" s="41"/>
      <c r="K760" s="41"/>
      <c r="L760" s="45"/>
      <c r="M760" s="235"/>
      <c r="N760" s="236"/>
      <c r="O760" s="92"/>
      <c r="P760" s="92"/>
      <c r="Q760" s="92"/>
      <c r="R760" s="92"/>
      <c r="S760" s="92"/>
      <c r="T760" s="93"/>
      <c r="U760" s="39"/>
      <c r="V760" s="39"/>
      <c r="W760" s="39"/>
      <c r="X760" s="39"/>
      <c r="Y760" s="39"/>
      <c r="Z760" s="39"/>
      <c r="AA760" s="39"/>
      <c r="AB760" s="39"/>
      <c r="AC760" s="39"/>
      <c r="AD760" s="39"/>
      <c r="AE760" s="39"/>
      <c r="AT760" s="18" t="s">
        <v>146</v>
      </c>
      <c r="AU760" s="18" t="s">
        <v>86</v>
      </c>
    </row>
    <row r="761" s="2" customFormat="1">
      <c r="A761" s="39"/>
      <c r="B761" s="40"/>
      <c r="C761" s="41"/>
      <c r="D761" s="237" t="s">
        <v>148</v>
      </c>
      <c r="E761" s="41"/>
      <c r="F761" s="238" t="s">
        <v>944</v>
      </c>
      <c r="G761" s="41"/>
      <c r="H761" s="41"/>
      <c r="I761" s="234"/>
      <c r="J761" s="41"/>
      <c r="K761" s="41"/>
      <c r="L761" s="45"/>
      <c r="M761" s="235"/>
      <c r="N761" s="236"/>
      <c r="O761" s="92"/>
      <c r="P761" s="92"/>
      <c r="Q761" s="92"/>
      <c r="R761" s="92"/>
      <c r="S761" s="92"/>
      <c r="T761" s="93"/>
      <c r="U761" s="39"/>
      <c r="V761" s="39"/>
      <c r="W761" s="39"/>
      <c r="X761" s="39"/>
      <c r="Y761" s="39"/>
      <c r="Z761" s="39"/>
      <c r="AA761" s="39"/>
      <c r="AB761" s="39"/>
      <c r="AC761" s="39"/>
      <c r="AD761" s="39"/>
      <c r="AE761" s="39"/>
      <c r="AT761" s="18" t="s">
        <v>148</v>
      </c>
      <c r="AU761" s="18" t="s">
        <v>86</v>
      </c>
    </row>
    <row r="762" s="13" customFormat="1">
      <c r="A762" s="13"/>
      <c r="B762" s="239"/>
      <c r="C762" s="240"/>
      <c r="D762" s="232" t="s">
        <v>150</v>
      </c>
      <c r="E762" s="241" t="s">
        <v>1</v>
      </c>
      <c r="F762" s="242" t="s">
        <v>815</v>
      </c>
      <c r="G762" s="240"/>
      <c r="H762" s="241" t="s">
        <v>1</v>
      </c>
      <c r="I762" s="243"/>
      <c r="J762" s="240"/>
      <c r="K762" s="240"/>
      <c r="L762" s="244"/>
      <c r="M762" s="245"/>
      <c r="N762" s="246"/>
      <c r="O762" s="246"/>
      <c r="P762" s="246"/>
      <c r="Q762" s="246"/>
      <c r="R762" s="246"/>
      <c r="S762" s="246"/>
      <c r="T762" s="247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248" t="s">
        <v>150</v>
      </c>
      <c r="AU762" s="248" t="s">
        <v>86</v>
      </c>
      <c r="AV762" s="13" t="s">
        <v>84</v>
      </c>
      <c r="AW762" s="13" t="s">
        <v>32</v>
      </c>
      <c r="AX762" s="13" t="s">
        <v>76</v>
      </c>
      <c r="AY762" s="248" t="s">
        <v>136</v>
      </c>
    </row>
    <row r="763" s="14" customFormat="1">
      <c r="A763" s="14"/>
      <c r="B763" s="249"/>
      <c r="C763" s="250"/>
      <c r="D763" s="232" t="s">
        <v>150</v>
      </c>
      <c r="E763" s="251" t="s">
        <v>1</v>
      </c>
      <c r="F763" s="252" t="s">
        <v>945</v>
      </c>
      <c r="G763" s="250"/>
      <c r="H763" s="253">
        <v>46.5</v>
      </c>
      <c r="I763" s="254"/>
      <c r="J763" s="250"/>
      <c r="K763" s="250"/>
      <c r="L763" s="255"/>
      <c r="M763" s="256"/>
      <c r="N763" s="257"/>
      <c r="O763" s="257"/>
      <c r="P763" s="257"/>
      <c r="Q763" s="257"/>
      <c r="R763" s="257"/>
      <c r="S763" s="257"/>
      <c r="T763" s="258"/>
      <c r="U763" s="14"/>
      <c r="V763" s="14"/>
      <c r="W763" s="14"/>
      <c r="X763" s="14"/>
      <c r="Y763" s="14"/>
      <c r="Z763" s="14"/>
      <c r="AA763" s="14"/>
      <c r="AB763" s="14"/>
      <c r="AC763" s="14"/>
      <c r="AD763" s="14"/>
      <c r="AE763" s="14"/>
      <c r="AT763" s="259" t="s">
        <v>150</v>
      </c>
      <c r="AU763" s="259" t="s">
        <v>86</v>
      </c>
      <c r="AV763" s="14" t="s">
        <v>86</v>
      </c>
      <c r="AW763" s="14" t="s">
        <v>32</v>
      </c>
      <c r="AX763" s="14" t="s">
        <v>76</v>
      </c>
      <c r="AY763" s="259" t="s">
        <v>136</v>
      </c>
    </row>
    <row r="764" s="15" customFormat="1">
      <c r="A764" s="15"/>
      <c r="B764" s="260"/>
      <c r="C764" s="261"/>
      <c r="D764" s="232" t="s">
        <v>150</v>
      </c>
      <c r="E764" s="262" t="s">
        <v>1</v>
      </c>
      <c r="F764" s="263" t="s">
        <v>153</v>
      </c>
      <c r="G764" s="261"/>
      <c r="H764" s="264">
        <v>46.5</v>
      </c>
      <c r="I764" s="265"/>
      <c r="J764" s="261"/>
      <c r="K764" s="261"/>
      <c r="L764" s="266"/>
      <c r="M764" s="267"/>
      <c r="N764" s="268"/>
      <c r="O764" s="268"/>
      <c r="P764" s="268"/>
      <c r="Q764" s="268"/>
      <c r="R764" s="268"/>
      <c r="S764" s="268"/>
      <c r="T764" s="269"/>
      <c r="U764" s="15"/>
      <c r="V764" s="15"/>
      <c r="W764" s="15"/>
      <c r="X764" s="15"/>
      <c r="Y764" s="15"/>
      <c r="Z764" s="15"/>
      <c r="AA764" s="15"/>
      <c r="AB764" s="15"/>
      <c r="AC764" s="15"/>
      <c r="AD764" s="15"/>
      <c r="AE764" s="15"/>
      <c r="AT764" s="270" t="s">
        <v>150</v>
      </c>
      <c r="AU764" s="270" t="s">
        <v>86</v>
      </c>
      <c r="AV764" s="15" t="s">
        <v>144</v>
      </c>
      <c r="AW764" s="15" t="s">
        <v>32</v>
      </c>
      <c r="AX764" s="15" t="s">
        <v>84</v>
      </c>
      <c r="AY764" s="270" t="s">
        <v>136</v>
      </c>
    </row>
    <row r="765" s="2" customFormat="1" ht="16.5" customHeight="1">
      <c r="A765" s="39"/>
      <c r="B765" s="40"/>
      <c r="C765" s="219" t="s">
        <v>946</v>
      </c>
      <c r="D765" s="219" t="s">
        <v>139</v>
      </c>
      <c r="E765" s="220" t="s">
        <v>947</v>
      </c>
      <c r="F765" s="221" t="s">
        <v>948</v>
      </c>
      <c r="G765" s="222" t="s">
        <v>142</v>
      </c>
      <c r="H765" s="223">
        <v>80.099999999999994</v>
      </c>
      <c r="I765" s="224"/>
      <c r="J765" s="225">
        <f>ROUND(I765*H765,2)</f>
        <v>0</v>
      </c>
      <c r="K765" s="221" t="s">
        <v>143</v>
      </c>
      <c r="L765" s="45"/>
      <c r="M765" s="226" t="s">
        <v>1</v>
      </c>
      <c r="N765" s="227" t="s">
        <v>41</v>
      </c>
      <c r="O765" s="92"/>
      <c r="P765" s="228">
        <f>O765*H765</f>
        <v>0</v>
      </c>
      <c r="Q765" s="228">
        <v>0.00029999999999999997</v>
      </c>
      <c r="R765" s="228">
        <f>Q765*H765</f>
        <v>0.024029999999999996</v>
      </c>
      <c r="S765" s="228">
        <v>0</v>
      </c>
      <c r="T765" s="229">
        <f>S765*H765</f>
        <v>0</v>
      </c>
      <c r="U765" s="39"/>
      <c r="V765" s="39"/>
      <c r="W765" s="39"/>
      <c r="X765" s="39"/>
      <c r="Y765" s="39"/>
      <c r="Z765" s="39"/>
      <c r="AA765" s="39"/>
      <c r="AB765" s="39"/>
      <c r="AC765" s="39"/>
      <c r="AD765" s="39"/>
      <c r="AE765" s="39"/>
      <c r="AR765" s="230" t="s">
        <v>473</v>
      </c>
      <c r="AT765" s="230" t="s">
        <v>139</v>
      </c>
      <c r="AU765" s="230" t="s">
        <v>86</v>
      </c>
      <c r="AY765" s="18" t="s">
        <v>136</v>
      </c>
      <c r="BE765" s="231">
        <f>IF(N765="základní",J765,0)</f>
        <v>0</v>
      </c>
      <c r="BF765" s="231">
        <f>IF(N765="snížená",J765,0)</f>
        <v>0</v>
      </c>
      <c r="BG765" s="231">
        <f>IF(N765="zákl. přenesená",J765,0)</f>
        <v>0</v>
      </c>
      <c r="BH765" s="231">
        <f>IF(N765="sníž. přenesená",J765,0)</f>
        <v>0</v>
      </c>
      <c r="BI765" s="231">
        <f>IF(N765="nulová",J765,0)</f>
        <v>0</v>
      </c>
      <c r="BJ765" s="18" t="s">
        <v>84</v>
      </c>
      <c r="BK765" s="231">
        <f>ROUND(I765*H765,2)</f>
        <v>0</v>
      </c>
      <c r="BL765" s="18" t="s">
        <v>473</v>
      </c>
      <c r="BM765" s="230" t="s">
        <v>949</v>
      </c>
    </row>
    <row r="766" s="2" customFormat="1">
      <c r="A766" s="39"/>
      <c r="B766" s="40"/>
      <c r="C766" s="41"/>
      <c r="D766" s="232" t="s">
        <v>146</v>
      </c>
      <c r="E766" s="41"/>
      <c r="F766" s="233" t="s">
        <v>950</v>
      </c>
      <c r="G766" s="41"/>
      <c r="H766" s="41"/>
      <c r="I766" s="234"/>
      <c r="J766" s="41"/>
      <c r="K766" s="41"/>
      <c r="L766" s="45"/>
      <c r="M766" s="235"/>
      <c r="N766" s="236"/>
      <c r="O766" s="92"/>
      <c r="P766" s="92"/>
      <c r="Q766" s="92"/>
      <c r="R766" s="92"/>
      <c r="S766" s="92"/>
      <c r="T766" s="93"/>
      <c r="U766" s="39"/>
      <c r="V766" s="39"/>
      <c r="W766" s="39"/>
      <c r="X766" s="39"/>
      <c r="Y766" s="39"/>
      <c r="Z766" s="39"/>
      <c r="AA766" s="39"/>
      <c r="AB766" s="39"/>
      <c r="AC766" s="39"/>
      <c r="AD766" s="39"/>
      <c r="AE766" s="39"/>
      <c r="AT766" s="18" t="s">
        <v>146</v>
      </c>
      <c r="AU766" s="18" t="s">
        <v>86</v>
      </c>
    </row>
    <row r="767" s="2" customFormat="1">
      <c r="A767" s="39"/>
      <c r="B767" s="40"/>
      <c r="C767" s="41"/>
      <c r="D767" s="237" t="s">
        <v>148</v>
      </c>
      <c r="E767" s="41"/>
      <c r="F767" s="238" t="s">
        <v>951</v>
      </c>
      <c r="G767" s="41"/>
      <c r="H767" s="41"/>
      <c r="I767" s="234"/>
      <c r="J767" s="41"/>
      <c r="K767" s="41"/>
      <c r="L767" s="45"/>
      <c r="M767" s="235"/>
      <c r="N767" s="236"/>
      <c r="O767" s="92"/>
      <c r="P767" s="92"/>
      <c r="Q767" s="92"/>
      <c r="R767" s="92"/>
      <c r="S767" s="92"/>
      <c r="T767" s="93"/>
      <c r="U767" s="39"/>
      <c r="V767" s="39"/>
      <c r="W767" s="39"/>
      <c r="X767" s="39"/>
      <c r="Y767" s="39"/>
      <c r="Z767" s="39"/>
      <c r="AA767" s="39"/>
      <c r="AB767" s="39"/>
      <c r="AC767" s="39"/>
      <c r="AD767" s="39"/>
      <c r="AE767" s="39"/>
      <c r="AT767" s="18" t="s">
        <v>148</v>
      </c>
      <c r="AU767" s="18" t="s">
        <v>86</v>
      </c>
    </row>
    <row r="768" s="13" customFormat="1">
      <c r="A768" s="13"/>
      <c r="B768" s="239"/>
      <c r="C768" s="240"/>
      <c r="D768" s="232" t="s">
        <v>150</v>
      </c>
      <c r="E768" s="241" t="s">
        <v>1</v>
      </c>
      <c r="F768" s="242" t="s">
        <v>830</v>
      </c>
      <c r="G768" s="240"/>
      <c r="H768" s="241" t="s">
        <v>1</v>
      </c>
      <c r="I768" s="243"/>
      <c r="J768" s="240"/>
      <c r="K768" s="240"/>
      <c r="L768" s="244"/>
      <c r="M768" s="245"/>
      <c r="N768" s="246"/>
      <c r="O768" s="246"/>
      <c r="P768" s="246"/>
      <c r="Q768" s="246"/>
      <c r="R768" s="246"/>
      <c r="S768" s="246"/>
      <c r="T768" s="247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T768" s="248" t="s">
        <v>150</v>
      </c>
      <c r="AU768" s="248" t="s">
        <v>86</v>
      </c>
      <c r="AV768" s="13" t="s">
        <v>84</v>
      </c>
      <c r="AW768" s="13" t="s">
        <v>32</v>
      </c>
      <c r="AX768" s="13" t="s">
        <v>76</v>
      </c>
      <c r="AY768" s="248" t="s">
        <v>136</v>
      </c>
    </row>
    <row r="769" s="13" customFormat="1">
      <c r="A769" s="13"/>
      <c r="B769" s="239"/>
      <c r="C769" s="240"/>
      <c r="D769" s="232" t="s">
        <v>150</v>
      </c>
      <c r="E769" s="241" t="s">
        <v>1</v>
      </c>
      <c r="F769" s="242" t="s">
        <v>906</v>
      </c>
      <c r="G769" s="240"/>
      <c r="H769" s="241" t="s">
        <v>1</v>
      </c>
      <c r="I769" s="243"/>
      <c r="J769" s="240"/>
      <c r="K769" s="240"/>
      <c r="L769" s="244"/>
      <c r="M769" s="245"/>
      <c r="N769" s="246"/>
      <c r="O769" s="246"/>
      <c r="P769" s="246"/>
      <c r="Q769" s="246"/>
      <c r="R769" s="246"/>
      <c r="S769" s="246"/>
      <c r="T769" s="247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T769" s="248" t="s">
        <v>150</v>
      </c>
      <c r="AU769" s="248" t="s">
        <v>86</v>
      </c>
      <c r="AV769" s="13" t="s">
        <v>84</v>
      </c>
      <c r="AW769" s="13" t="s">
        <v>32</v>
      </c>
      <c r="AX769" s="13" t="s">
        <v>76</v>
      </c>
      <c r="AY769" s="248" t="s">
        <v>136</v>
      </c>
    </row>
    <row r="770" s="14" customFormat="1">
      <c r="A770" s="14"/>
      <c r="B770" s="249"/>
      <c r="C770" s="250"/>
      <c r="D770" s="232" t="s">
        <v>150</v>
      </c>
      <c r="E770" s="251" t="s">
        <v>1</v>
      </c>
      <c r="F770" s="252" t="s">
        <v>907</v>
      </c>
      <c r="G770" s="250"/>
      <c r="H770" s="253">
        <v>80.099999999999994</v>
      </c>
      <c r="I770" s="254"/>
      <c r="J770" s="250"/>
      <c r="K770" s="250"/>
      <c r="L770" s="255"/>
      <c r="M770" s="256"/>
      <c r="N770" s="257"/>
      <c r="O770" s="257"/>
      <c r="P770" s="257"/>
      <c r="Q770" s="257"/>
      <c r="R770" s="257"/>
      <c r="S770" s="257"/>
      <c r="T770" s="258"/>
      <c r="U770" s="14"/>
      <c r="V770" s="14"/>
      <c r="W770" s="14"/>
      <c r="X770" s="14"/>
      <c r="Y770" s="14"/>
      <c r="Z770" s="14"/>
      <c r="AA770" s="14"/>
      <c r="AB770" s="14"/>
      <c r="AC770" s="14"/>
      <c r="AD770" s="14"/>
      <c r="AE770" s="14"/>
      <c r="AT770" s="259" t="s">
        <v>150</v>
      </c>
      <c r="AU770" s="259" t="s">
        <v>86</v>
      </c>
      <c r="AV770" s="14" t="s">
        <v>86</v>
      </c>
      <c r="AW770" s="14" t="s">
        <v>32</v>
      </c>
      <c r="AX770" s="14" t="s">
        <v>76</v>
      </c>
      <c r="AY770" s="259" t="s">
        <v>136</v>
      </c>
    </row>
    <row r="771" s="15" customFormat="1">
      <c r="A771" s="15"/>
      <c r="B771" s="260"/>
      <c r="C771" s="261"/>
      <c r="D771" s="232" t="s">
        <v>150</v>
      </c>
      <c r="E771" s="262" t="s">
        <v>1</v>
      </c>
      <c r="F771" s="263" t="s">
        <v>153</v>
      </c>
      <c r="G771" s="261"/>
      <c r="H771" s="264">
        <v>80.099999999999994</v>
      </c>
      <c r="I771" s="265"/>
      <c r="J771" s="261"/>
      <c r="K771" s="261"/>
      <c r="L771" s="266"/>
      <c r="M771" s="267"/>
      <c r="N771" s="268"/>
      <c r="O771" s="268"/>
      <c r="P771" s="268"/>
      <c r="Q771" s="268"/>
      <c r="R771" s="268"/>
      <c r="S771" s="268"/>
      <c r="T771" s="269"/>
      <c r="U771" s="15"/>
      <c r="V771" s="15"/>
      <c r="W771" s="15"/>
      <c r="X771" s="15"/>
      <c r="Y771" s="15"/>
      <c r="Z771" s="15"/>
      <c r="AA771" s="15"/>
      <c r="AB771" s="15"/>
      <c r="AC771" s="15"/>
      <c r="AD771" s="15"/>
      <c r="AE771" s="15"/>
      <c r="AT771" s="270" t="s">
        <v>150</v>
      </c>
      <c r="AU771" s="270" t="s">
        <v>86</v>
      </c>
      <c r="AV771" s="15" t="s">
        <v>144</v>
      </c>
      <c r="AW771" s="15" t="s">
        <v>32</v>
      </c>
      <c r="AX771" s="15" t="s">
        <v>84</v>
      </c>
      <c r="AY771" s="270" t="s">
        <v>136</v>
      </c>
    </row>
    <row r="772" s="2" customFormat="1" ht="37.8" customHeight="1">
      <c r="A772" s="39"/>
      <c r="B772" s="40"/>
      <c r="C772" s="271" t="s">
        <v>952</v>
      </c>
      <c r="D772" s="271" t="s">
        <v>155</v>
      </c>
      <c r="E772" s="272" t="s">
        <v>953</v>
      </c>
      <c r="F772" s="273" t="s">
        <v>954</v>
      </c>
      <c r="G772" s="274" t="s">
        <v>142</v>
      </c>
      <c r="H772" s="275">
        <v>88.109999999999999</v>
      </c>
      <c r="I772" s="276"/>
      <c r="J772" s="277">
        <f>ROUND(I772*H772,2)</f>
        <v>0</v>
      </c>
      <c r="K772" s="273" t="s">
        <v>1</v>
      </c>
      <c r="L772" s="278"/>
      <c r="M772" s="279" t="s">
        <v>1</v>
      </c>
      <c r="N772" s="280" t="s">
        <v>41</v>
      </c>
      <c r="O772" s="92"/>
      <c r="P772" s="228">
        <f>O772*H772</f>
        <v>0</v>
      </c>
      <c r="Q772" s="228">
        <v>0</v>
      </c>
      <c r="R772" s="228">
        <f>Q772*H772</f>
        <v>0</v>
      </c>
      <c r="S772" s="228">
        <v>0</v>
      </c>
      <c r="T772" s="229">
        <f>S772*H772</f>
        <v>0</v>
      </c>
      <c r="U772" s="39"/>
      <c r="V772" s="39"/>
      <c r="W772" s="39"/>
      <c r="X772" s="39"/>
      <c r="Y772" s="39"/>
      <c r="Z772" s="39"/>
      <c r="AA772" s="39"/>
      <c r="AB772" s="39"/>
      <c r="AC772" s="39"/>
      <c r="AD772" s="39"/>
      <c r="AE772" s="39"/>
      <c r="AR772" s="230" t="s">
        <v>481</v>
      </c>
      <c r="AT772" s="230" t="s">
        <v>155</v>
      </c>
      <c r="AU772" s="230" t="s">
        <v>86</v>
      </c>
      <c r="AY772" s="18" t="s">
        <v>136</v>
      </c>
      <c r="BE772" s="231">
        <f>IF(N772="základní",J772,0)</f>
        <v>0</v>
      </c>
      <c r="BF772" s="231">
        <f>IF(N772="snížená",J772,0)</f>
        <v>0</v>
      </c>
      <c r="BG772" s="231">
        <f>IF(N772="zákl. přenesená",J772,0)</f>
        <v>0</v>
      </c>
      <c r="BH772" s="231">
        <f>IF(N772="sníž. přenesená",J772,0)</f>
        <v>0</v>
      </c>
      <c r="BI772" s="231">
        <f>IF(N772="nulová",J772,0)</f>
        <v>0</v>
      </c>
      <c r="BJ772" s="18" t="s">
        <v>84</v>
      </c>
      <c r="BK772" s="231">
        <f>ROUND(I772*H772,2)</f>
        <v>0</v>
      </c>
      <c r="BL772" s="18" t="s">
        <v>473</v>
      </c>
      <c r="BM772" s="230" t="s">
        <v>955</v>
      </c>
    </row>
    <row r="773" s="2" customFormat="1">
      <c r="A773" s="39"/>
      <c r="B773" s="40"/>
      <c r="C773" s="41"/>
      <c r="D773" s="232" t="s">
        <v>146</v>
      </c>
      <c r="E773" s="41"/>
      <c r="F773" s="233" t="s">
        <v>954</v>
      </c>
      <c r="G773" s="41"/>
      <c r="H773" s="41"/>
      <c r="I773" s="234"/>
      <c r="J773" s="41"/>
      <c r="K773" s="41"/>
      <c r="L773" s="45"/>
      <c r="M773" s="235"/>
      <c r="N773" s="236"/>
      <c r="O773" s="92"/>
      <c r="P773" s="92"/>
      <c r="Q773" s="92"/>
      <c r="R773" s="92"/>
      <c r="S773" s="92"/>
      <c r="T773" s="93"/>
      <c r="U773" s="39"/>
      <c r="V773" s="39"/>
      <c r="W773" s="39"/>
      <c r="X773" s="39"/>
      <c r="Y773" s="39"/>
      <c r="Z773" s="39"/>
      <c r="AA773" s="39"/>
      <c r="AB773" s="39"/>
      <c r="AC773" s="39"/>
      <c r="AD773" s="39"/>
      <c r="AE773" s="39"/>
      <c r="AT773" s="18" t="s">
        <v>146</v>
      </c>
      <c r="AU773" s="18" t="s">
        <v>86</v>
      </c>
    </row>
    <row r="774" s="14" customFormat="1">
      <c r="A774" s="14"/>
      <c r="B774" s="249"/>
      <c r="C774" s="250"/>
      <c r="D774" s="232" t="s">
        <v>150</v>
      </c>
      <c r="E774" s="250"/>
      <c r="F774" s="252" t="s">
        <v>956</v>
      </c>
      <c r="G774" s="250"/>
      <c r="H774" s="253">
        <v>88.109999999999999</v>
      </c>
      <c r="I774" s="254"/>
      <c r="J774" s="250"/>
      <c r="K774" s="250"/>
      <c r="L774" s="255"/>
      <c r="M774" s="256"/>
      <c r="N774" s="257"/>
      <c r="O774" s="257"/>
      <c r="P774" s="257"/>
      <c r="Q774" s="257"/>
      <c r="R774" s="257"/>
      <c r="S774" s="257"/>
      <c r="T774" s="258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259" t="s">
        <v>150</v>
      </c>
      <c r="AU774" s="259" t="s">
        <v>86</v>
      </c>
      <c r="AV774" s="14" t="s">
        <v>86</v>
      </c>
      <c r="AW774" s="14" t="s">
        <v>4</v>
      </c>
      <c r="AX774" s="14" t="s">
        <v>84</v>
      </c>
      <c r="AY774" s="259" t="s">
        <v>136</v>
      </c>
    </row>
    <row r="775" s="2" customFormat="1" ht="24.15" customHeight="1">
      <c r="A775" s="39"/>
      <c r="B775" s="40"/>
      <c r="C775" s="219" t="s">
        <v>957</v>
      </c>
      <c r="D775" s="219" t="s">
        <v>139</v>
      </c>
      <c r="E775" s="220" t="s">
        <v>958</v>
      </c>
      <c r="F775" s="221" t="s">
        <v>959</v>
      </c>
      <c r="G775" s="222" t="s">
        <v>509</v>
      </c>
      <c r="H775" s="292"/>
      <c r="I775" s="224"/>
      <c r="J775" s="225">
        <f>ROUND(I775*H775,2)</f>
        <v>0</v>
      </c>
      <c r="K775" s="221" t="s">
        <v>143</v>
      </c>
      <c r="L775" s="45"/>
      <c r="M775" s="226" t="s">
        <v>1</v>
      </c>
      <c r="N775" s="227" t="s">
        <v>41</v>
      </c>
      <c r="O775" s="92"/>
      <c r="P775" s="228">
        <f>O775*H775</f>
        <v>0</v>
      </c>
      <c r="Q775" s="228">
        <v>0</v>
      </c>
      <c r="R775" s="228">
        <f>Q775*H775</f>
        <v>0</v>
      </c>
      <c r="S775" s="228">
        <v>0</v>
      </c>
      <c r="T775" s="229">
        <f>S775*H775</f>
        <v>0</v>
      </c>
      <c r="U775" s="39"/>
      <c r="V775" s="39"/>
      <c r="W775" s="39"/>
      <c r="X775" s="39"/>
      <c r="Y775" s="39"/>
      <c r="Z775" s="39"/>
      <c r="AA775" s="39"/>
      <c r="AB775" s="39"/>
      <c r="AC775" s="39"/>
      <c r="AD775" s="39"/>
      <c r="AE775" s="39"/>
      <c r="AR775" s="230" t="s">
        <v>473</v>
      </c>
      <c r="AT775" s="230" t="s">
        <v>139</v>
      </c>
      <c r="AU775" s="230" t="s">
        <v>86</v>
      </c>
      <c r="AY775" s="18" t="s">
        <v>136</v>
      </c>
      <c r="BE775" s="231">
        <f>IF(N775="základní",J775,0)</f>
        <v>0</v>
      </c>
      <c r="BF775" s="231">
        <f>IF(N775="snížená",J775,0)</f>
        <v>0</v>
      </c>
      <c r="BG775" s="231">
        <f>IF(N775="zákl. přenesená",J775,0)</f>
        <v>0</v>
      </c>
      <c r="BH775" s="231">
        <f>IF(N775="sníž. přenesená",J775,0)</f>
        <v>0</v>
      </c>
      <c r="BI775" s="231">
        <f>IF(N775="nulová",J775,0)</f>
        <v>0</v>
      </c>
      <c r="BJ775" s="18" t="s">
        <v>84</v>
      </c>
      <c r="BK775" s="231">
        <f>ROUND(I775*H775,2)</f>
        <v>0</v>
      </c>
      <c r="BL775" s="18" t="s">
        <v>473</v>
      </c>
      <c r="BM775" s="230" t="s">
        <v>960</v>
      </c>
    </row>
    <row r="776" s="2" customFormat="1">
      <c r="A776" s="39"/>
      <c r="B776" s="40"/>
      <c r="C776" s="41"/>
      <c r="D776" s="232" t="s">
        <v>146</v>
      </c>
      <c r="E776" s="41"/>
      <c r="F776" s="233" t="s">
        <v>961</v>
      </c>
      <c r="G776" s="41"/>
      <c r="H776" s="41"/>
      <c r="I776" s="234"/>
      <c r="J776" s="41"/>
      <c r="K776" s="41"/>
      <c r="L776" s="45"/>
      <c r="M776" s="235"/>
      <c r="N776" s="236"/>
      <c r="O776" s="92"/>
      <c r="P776" s="92"/>
      <c r="Q776" s="92"/>
      <c r="R776" s="92"/>
      <c r="S776" s="92"/>
      <c r="T776" s="93"/>
      <c r="U776" s="39"/>
      <c r="V776" s="39"/>
      <c r="W776" s="39"/>
      <c r="X776" s="39"/>
      <c r="Y776" s="39"/>
      <c r="Z776" s="39"/>
      <c r="AA776" s="39"/>
      <c r="AB776" s="39"/>
      <c r="AC776" s="39"/>
      <c r="AD776" s="39"/>
      <c r="AE776" s="39"/>
      <c r="AT776" s="18" t="s">
        <v>146</v>
      </c>
      <c r="AU776" s="18" t="s">
        <v>86</v>
      </c>
    </row>
    <row r="777" s="2" customFormat="1">
      <c r="A777" s="39"/>
      <c r="B777" s="40"/>
      <c r="C777" s="41"/>
      <c r="D777" s="237" t="s">
        <v>148</v>
      </c>
      <c r="E777" s="41"/>
      <c r="F777" s="238" t="s">
        <v>962</v>
      </c>
      <c r="G777" s="41"/>
      <c r="H777" s="41"/>
      <c r="I777" s="234"/>
      <c r="J777" s="41"/>
      <c r="K777" s="41"/>
      <c r="L777" s="45"/>
      <c r="M777" s="235"/>
      <c r="N777" s="236"/>
      <c r="O777" s="92"/>
      <c r="P777" s="92"/>
      <c r="Q777" s="92"/>
      <c r="R777" s="92"/>
      <c r="S777" s="92"/>
      <c r="T777" s="93"/>
      <c r="U777" s="39"/>
      <c r="V777" s="39"/>
      <c r="W777" s="39"/>
      <c r="X777" s="39"/>
      <c r="Y777" s="39"/>
      <c r="Z777" s="39"/>
      <c r="AA777" s="39"/>
      <c r="AB777" s="39"/>
      <c r="AC777" s="39"/>
      <c r="AD777" s="39"/>
      <c r="AE777" s="39"/>
      <c r="AT777" s="18" t="s">
        <v>148</v>
      </c>
      <c r="AU777" s="18" t="s">
        <v>86</v>
      </c>
    </row>
    <row r="778" s="12" customFormat="1" ht="22.8" customHeight="1">
      <c r="A778" s="12"/>
      <c r="B778" s="203"/>
      <c r="C778" s="204"/>
      <c r="D778" s="205" t="s">
        <v>75</v>
      </c>
      <c r="E778" s="217" t="s">
        <v>963</v>
      </c>
      <c r="F778" s="217" t="s">
        <v>964</v>
      </c>
      <c r="G778" s="204"/>
      <c r="H778" s="204"/>
      <c r="I778" s="207"/>
      <c r="J778" s="218">
        <f>BK778</f>
        <v>0</v>
      </c>
      <c r="K778" s="204"/>
      <c r="L778" s="209"/>
      <c r="M778" s="210"/>
      <c r="N778" s="211"/>
      <c r="O778" s="211"/>
      <c r="P778" s="212">
        <f>SUM(P779:P807)</f>
        <v>0</v>
      </c>
      <c r="Q778" s="211"/>
      <c r="R778" s="212">
        <f>SUM(R779:R807)</f>
        <v>1.1464540000000001</v>
      </c>
      <c r="S778" s="211"/>
      <c r="T778" s="213">
        <f>SUM(T779:T807)</f>
        <v>0</v>
      </c>
      <c r="U778" s="12"/>
      <c r="V778" s="12"/>
      <c r="W778" s="12"/>
      <c r="X778" s="12"/>
      <c r="Y778" s="12"/>
      <c r="Z778" s="12"/>
      <c r="AA778" s="12"/>
      <c r="AB778" s="12"/>
      <c r="AC778" s="12"/>
      <c r="AD778" s="12"/>
      <c r="AE778" s="12"/>
      <c r="AR778" s="214" t="s">
        <v>86</v>
      </c>
      <c r="AT778" s="215" t="s">
        <v>75</v>
      </c>
      <c r="AU778" s="215" t="s">
        <v>84</v>
      </c>
      <c r="AY778" s="214" t="s">
        <v>136</v>
      </c>
      <c r="BK778" s="216">
        <f>SUM(BK779:BK807)</f>
        <v>0</v>
      </c>
    </row>
    <row r="779" s="2" customFormat="1" ht="16.5" customHeight="1">
      <c r="A779" s="39"/>
      <c r="B779" s="40"/>
      <c r="C779" s="219" t="s">
        <v>965</v>
      </c>
      <c r="D779" s="219" t="s">
        <v>139</v>
      </c>
      <c r="E779" s="220" t="s">
        <v>966</v>
      </c>
      <c r="F779" s="221" t="s">
        <v>967</v>
      </c>
      <c r="G779" s="222" t="s">
        <v>142</v>
      </c>
      <c r="H779" s="223">
        <v>158.34999999999999</v>
      </c>
      <c r="I779" s="224"/>
      <c r="J779" s="225">
        <f>ROUND(I779*H779,2)</f>
        <v>0</v>
      </c>
      <c r="K779" s="221" t="s">
        <v>143</v>
      </c>
      <c r="L779" s="45"/>
      <c r="M779" s="226" t="s">
        <v>1</v>
      </c>
      <c r="N779" s="227" t="s">
        <v>41</v>
      </c>
      <c r="O779" s="92"/>
      <c r="P779" s="228">
        <f>O779*H779</f>
        <v>0</v>
      </c>
      <c r="Q779" s="228">
        <v>0</v>
      </c>
      <c r="R779" s="228">
        <f>Q779*H779</f>
        <v>0</v>
      </c>
      <c r="S779" s="228">
        <v>0</v>
      </c>
      <c r="T779" s="229">
        <f>S779*H779</f>
        <v>0</v>
      </c>
      <c r="U779" s="39"/>
      <c r="V779" s="39"/>
      <c r="W779" s="39"/>
      <c r="X779" s="39"/>
      <c r="Y779" s="39"/>
      <c r="Z779" s="39"/>
      <c r="AA779" s="39"/>
      <c r="AB779" s="39"/>
      <c r="AC779" s="39"/>
      <c r="AD779" s="39"/>
      <c r="AE779" s="39"/>
      <c r="AR779" s="230" t="s">
        <v>473</v>
      </c>
      <c r="AT779" s="230" t="s">
        <v>139</v>
      </c>
      <c r="AU779" s="230" t="s">
        <v>86</v>
      </c>
      <c r="AY779" s="18" t="s">
        <v>136</v>
      </c>
      <c r="BE779" s="231">
        <f>IF(N779="základní",J779,0)</f>
        <v>0</v>
      </c>
      <c r="BF779" s="231">
        <f>IF(N779="snížená",J779,0)</f>
        <v>0</v>
      </c>
      <c r="BG779" s="231">
        <f>IF(N779="zákl. přenesená",J779,0)</f>
        <v>0</v>
      </c>
      <c r="BH779" s="231">
        <f>IF(N779="sníž. přenesená",J779,0)</f>
        <v>0</v>
      </c>
      <c r="BI779" s="231">
        <f>IF(N779="nulová",J779,0)</f>
        <v>0</v>
      </c>
      <c r="BJ779" s="18" t="s">
        <v>84</v>
      </c>
      <c r="BK779" s="231">
        <f>ROUND(I779*H779,2)</f>
        <v>0</v>
      </c>
      <c r="BL779" s="18" t="s">
        <v>473</v>
      </c>
      <c r="BM779" s="230" t="s">
        <v>968</v>
      </c>
    </row>
    <row r="780" s="2" customFormat="1">
      <c r="A780" s="39"/>
      <c r="B780" s="40"/>
      <c r="C780" s="41"/>
      <c r="D780" s="232" t="s">
        <v>146</v>
      </c>
      <c r="E780" s="41"/>
      <c r="F780" s="233" t="s">
        <v>969</v>
      </c>
      <c r="G780" s="41"/>
      <c r="H780" s="41"/>
      <c r="I780" s="234"/>
      <c r="J780" s="41"/>
      <c r="K780" s="41"/>
      <c r="L780" s="45"/>
      <c r="M780" s="235"/>
      <c r="N780" s="236"/>
      <c r="O780" s="92"/>
      <c r="P780" s="92"/>
      <c r="Q780" s="92"/>
      <c r="R780" s="92"/>
      <c r="S780" s="92"/>
      <c r="T780" s="93"/>
      <c r="U780" s="39"/>
      <c r="V780" s="39"/>
      <c r="W780" s="39"/>
      <c r="X780" s="39"/>
      <c r="Y780" s="39"/>
      <c r="Z780" s="39"/>
      <c r="AA780" s="39"/>
      <c r="AB780" s="39"/>
      <c r="AC780" s="39"/>
      <c r="AD780" s="39"/>
      <c r="AE780" s="39"/>
      <c r="AT780" s="18" t="s">
        <v>146</v>
      </c>
      <c r="AU780" s="18" t="s">
        <v>86</v>
      </c>
    </row>
    <row r="781" s="2" customFormat="1">
      <c r="A781" s="39"/>
      <c r="B781" s="40"/>
      <c r="C781" s="41"/>
      <c r="D781" s="237" t="s">
        <v>148</v>
      </c>
      <c r="E781" s="41"/>
      <c r="F781" s="238" t="s">
        <v>970</v>
      </c>
      <c r="G781" s="41"/>
      <c r="H781" s="41"/>
      <c r="I781" s="234"/>
      <c r="J781" s="41"/>
      <c r="K781" s="41"/>
      <c r="L781" s="45"/>
      <c r="M781" s="235"/>
      <c r="N781" s="236"/>
      <c r="O781" s="92"/>
      <c r="P781" s="92"/>
      <c r="Q781" s="92"/>
      <c r="R781" s="92"/>
      <c r="S781" s="92"/>
      <c r="T781" s="93"/>
      <c r="U781" s="39"/>
      <c r="V781" s="39"/>
      <c r="W781" s="39"/>
      <c r="X781" s="39"/>
      <c r="Y781" s="39"/>
      <c r="Z781" s="39"/>
      <c r="AA781" s="39"/>
      <c r="AB781" s="39"/>
      <c r="AC781" s="39"/>
      <c r="AD781" s="39"/>
      <c r="AE781" s="39"/>
      <c r="AT781" s="18" t="s">
        <v>148</v>
      </c>
      <c r="AU781" s="18" t="s">
        <v>86</v>
      </c>
    </row>
    <row r="782" s="13" customFormat="1">
      <c r="A782" s="13"/>
      <c r="B782" s="239"/>
      <c r="C782" s="240"/>
      <c r="D782" s="232" t="s">
        <v>150</v>
      </c>
      <c r="E782" s="241" t="s">
        <v>1</v>
      </c>
      <c r="F782" s="242" t="s">
        <v>178</v>
      </c>
      <c r="G782" s="240"/>
      <c r="H782" s="241" t="s">
        <v>1</v>
      </c>
      <c r="I782" s="243"/>
      <c r="J782" s="240"/>
      <c r="K782" s="240"/>
      <c r="L782" s="244"/>
      <c r="M782" s="245"/>
      <c r="N782" s="246"/>
      <c r="O782" s="246"/>
      <c r="P782" s="246"/>
      <c r="Q782" s="246"/>
      <c r="R782" s="246"/>
      <c r="S782" s="246"/>
      <c r="T782" s="247"/>
      <c r="U782" s="13"/>
      <c r="V782" s="13"/>
      <c r="W782" s="13"/>
      <c r="X782" s="13"/>
      <c r="Y782" s="13"/>
      <c r="Z782" s="13"/>
      <c r="AA782" s="13"/>
      <c r="AB782" s="13"/>
      <c r="AC782" s="13"/>
      <c r="AD782" s="13"/>
      <c r="AE782" s="13"/>
      <c r="AT782" s="248" t="s">
        <v>150</v>
      </c>
      <c r="AU782" s="248" t="s">
        <v>86</v>
      </c>
      <c r="AV782" s="13" t="s">
        <v>84</v>
      </c>
      <c r="AW782" s="13" t="s">
        <v>32</v>
      </c>
      <c r="AX782" s="13" t="s">
        <v>76</v>
      </c>
      <c r="AY782" s="248" t="s">
        <v>136</v>
      </c>
    </row>
    <row r="783" s="14" customFormat="1">
      <c r="A783" s="14"/>
      <c r="B783" s="249"/>
      <c r="C783" s="250"/>
      <c r="D783" s="232" t="s">
        <v>150</v>
      </c>
      <c r="E783" s="251" t="s">
        <v>1</v>
      </c>
      <c r="F783" s="252" t="s">
        <v>971</v>
      </c>
      <c r="G783" s="250"/>
      <c r="H783" s="253">
        <v>158.34999999999999</v>
      </c>
      <c r="I783" s="254"/>
      <c r="J783" s="250"/>
      <c r="K783" s="250"/>
      <c r="L783" s="255"/>
      <c r="M783" s="256"/>
      <c r="N783" s="257"/>
      <c r="O783" s="257"/>
      <c r="P783" s="257"/>
      <c r="Q783" s="257"/>
      <c r="R783" s="257"/>
      <c r="S783" s="257"/>
      <c r="T783" s="258"/>
      <c r="U783" s="14"/>
      <c r="V783" s="14"/>
      <c r="W783" s="14"/>
      <c r="X783" s="14"/>
      <c r="Y783" s="14"/>
      <c r="Z783" s="14"/>
      <c r="AA783" s="14"/>
      <c r="AB783" s="14"/>
      <c r="AC783" s="14"/>
      <c r="AD783" s="14"/>
      <c r="AE783" s="14"/>
      <c r="AT783" s="259" t="s">
        <v>150</v>
      </c>
      <c r="AU783" s="259" t="s">
        <v>86</v>
      </c>
      <c r="AV783" s="14" t="s">
        <v>86</v>
      </c>
      <c r="AW783" s="14" t="s">
        <v>32</v>
      </c>
      <c r="AX783" s="14" t="s">
        <v>76</v>
      </c>
      <c r="AY783" s="259" t="s">
        <v>136</v>
      </c>
    </row>
    <row r="784" s="15" customFormat="1">
      <c r="A784" s="15"/>
      <c r="B784" s="260"/>
      <c r="C784" s="261"/>
      <c r="D784" s="232" t="s">
        <v>150</v>
      </c>
      <c r="E784" s="262" t="s">
        <v>1</v>
      </c>
      <c r="F784" s="263" t="s">
        <v>153</v>
      </c>
      <c r="G784" s="261"/>
      <c r="H784" s="264">
        <v>158.34999999999999</v>
      </c>
      <c r="I784" s="265"/>
      <c r="J784" s="261"/>
      <c r="K784" s="261"/>
      <c r="L784" s="266"/>
      <c r="M784" s="267"/>
      <c r="N784" s="268"/>
      <c r="O784" s="268"/>
      <c r="P784" s="268"/>
      <c r="Q784" s="268"/>
      <c r="R784" s="268"/>
      <c r="S784" s="268"/>
      <c r="T784" s="269"/>
      <c r="U784" s="15"/>
      <c r="V784" s="15"/>
      <c r="W784" s="15"/>
      <c r="X784" s="15"/>
      <c r="Y784" s="15"/>
      <c r="Z784" s="15"/>
      <c r="AA784" s="15"/>
      <c r="AB784" s="15"/>
      <c r="AC784" s="15"/>
      <c r="AD784" s="15"/>
      <c r="AE784" s="15"/>
      <c r="AT784" s="270" t="s">
        <v>150</v>
      </c>
      <c r="AU784" s="270" t="s">
        <v>86</v>
      </c>
      <c r="AV784" s="15" t="s">
        <v>144</v>
      </c>
      <c r="AW784" s="15" t="s">
        <v>32</v>
      </c>
      <c r="AX784" s="15" t="s">
        <v>84</v>
      </c>
      <c r="AY784" s="270" t="s">
        <v>136</v>
      </c>
    </row>
    <row r="785" s="2" customFormat="1" ht="24.15" customHeight="1">
      <c r="A785" s="39"/>
      <c r="B785" s="40"/>
      <c r="C785" s="219" t="s">
        <v>972</v>
      </c>
      <c r="D785" s="219" t="s">
        <v>139</v>
      </c>
      <c r="E785" s="220" t="s">
        <v>973</v>
      </c>
      <c r="F785" s="221" t="s">
        <v>974</v>
      </c>
      <c r="G785" s="222" t="s">
        <v>142</v>
      </c>
      <c r="H785" s="223">
        <v>158.34999999999999</v>
      </c>
      <c r="I785" s="224"/>
      <c r="J785" s="225">
        <f>ROUND(I785*H785,2)</f>
        <v>0</v>
      </c>
      <c r="K785" s="221" t="s">
        <v>143</v>
      </c>
      <c r="L785" s="45"/>
      <c r="M785" s="226" t="s">
        <v>1</v>
      </c>
      <c r="N785" s="227" t="s">
        <v>41</v>
      </c>
      <c r="O785" s="92"/>
      <c r="P785" s="228">
        <f>O785*H785</f>
        <v>0</v>
      </c>
      <c r="Q785" s="228">
        <v>4.0000000000000003E-05</v>
      </c>
      <c r="R785" s="228">
        <f>Q785*H785</f>
        <v>0.0063340000000000002</v>
      </c>
      <c r="S785" s="228">
        <v>0</v>
      </c>
      <c r="T785" s="229">
        <f>S785*H785</f>
        <v>0</v>
      </c>
      <c r="U785" s="39"/>
      <c r="V785" s="39"/>
      <c r="W785" s="39"/>
      <c r="X785" s="39"/>
      <c r="Y785" s="39"/>
      <c r="Z785" s="39"/>
      <c r="AA785" s="39"/>
      <c r="AB785" s="39"/>
      <c r="AC785" s="39"/>
      <c r="AD785" s="39"/>
      <c r="AE785" s="39"/>
      <c r="AR785" s="230" t="s">
        <v>473</v>
      </c>
      <c r="AT785" s="230" t="s">
        <v>139</v>
      </c>
      <c r="AU785" s="230" t="s">
        <v>86</v>
      </c>
      <c r="AY785" s="18" t="s">
        <v>136</v>
      </c>
      <c r="BE785" s="231">
        <f>IF(N785="základní",J785,0)</f>
        <v>0</v>
      </c>
      <c r="BF785" s="231">
        <f>IF(N785="snížená",J785,0)</f>
        <v>0</v>
      </c>
      <c r="BG785" s="231">
        <f>IF(N785="zákl. přenesená",J785,0)</f>
        <v>0</v>
      </c>
      <c r="BH785" s="231">
        <f>IF(N785="sníž. přenesená",J785,0)</f>
        <v>0</v>
      </c>
      <c r="BI785" s="231">
        <f>IF(N785="nulová",J785,0)</f>
        <v>0</v>
      </c>
      <c r="BJ785" s="18" t="s">
        <v>84</v>
      </c>
      <c r="BK785" s="231">
        <f>ROUND(I785*H785,2)</f>
        <v>0</v>
      </c>
      <c r="BL785" s="18" t="s">
        <v>473</v>
      </c>
      <c r="BM785" s="230" t="s">
        <v>975</v>
      </c>
    </row>
    <row r="786" s="2" customFormat="1">
      <c r="A786" s="39"/>
      <c r="B786" s="40"/>
      <c r="C786" s="41"/>
      <c r="D786" s="232" t="s">
        <v>146</v>
      </c>
      <c r="E786" s="41"/>
      <c r="F786" s="233" t="s">
        <v>976</v>
      </c>
      <c r="G786" s="41"/>
      <c r="H786" s="41"/>
      <c r="I786" s="234"/>
      <c r="J786" s="41"/>
      <c r="K786" s="41"/>
      <c r="L786" s="45"/>
      <c r="M786" s="235"/>
      <c r="N786" s="236"/>
      <c r="O786" s="92"/>
      <c r="P786" s="92"/>
      <c r="Q786" s="92"/>
      <c r="R786" s="92"/>
      <c r="S786" s="92"/>
      <c r="T786" s="93"/>
      <c r="U786" s="39"/>
      <c r="V786" s="39"/>
      <c r="W786" s="39"/>
      <c r="X786" s="39"/>
      <c r="Y786" s="39"/>
      <c r="Z786" s="39"/>
      <c r="AA786" s="39"/>
      <c r="AB786" s="39"/>
      <c r="AC786" s="39"/>
      <c r="AD786" s="39"/>
      <c r="AE786" s="39"/>
      <c r="AT786" s="18" t="s">
        <v>146</v>
      </c>
      <c r="AU786" s="18" t="s">
        <v>86</v>
      </c>
    </row>
    <row r="787" s="2" customFormat="1">
      <c r="A787" s="39"/>
      <c r="B787" s="40"/>
      <c r="C787" s="41"/>
      <c r="D787" s="237" t="s">
        <v>148</v>
      </c>
      <c r="E787" s="41"/>
      <c r="F787" s="238" t="s">
        <v>977</v>
      </c>
      <c r="G787" s="41"/>
      <c r="H787" s="41"/>
      <c r="I787" s="234"/>
      <c r="J787" s="41"/>
      <c r="K787" s="41"/>
      <c r="L787" s="45"/>
      <c r="M787" s="235"/>
      <c r="N787" s="236"/>
      <c r="O787" s="92"/>
      <c r="P787" s="92"/>
      <c r="Q787" s="92"/>
      <c r="R787" s="92"/>
      <c r="S787" s="92"/>
      <c r="T787" s="93"/>
      <c r="U787" s="39"/>
      <c r="V787" s="39"/>
      <c r="W787" s="39"/>
      <c r="X787" s="39"/>
      <c r="Y787" s="39"/>
      <c r="Z787" s="39"/>
      <c r="AA787" s="39"/>
      <c r="AB787" s="39"/>
      <c r="AC787" s="39"/>
      <c r="AD787" s="39"/>
      <c r="AE787" s="39"/>
      <c r="AT787" s="18" t="s">
        <v>148</v>
      </c>
      <c r="AU787" s="18" t="s">
        <v>86</v>
      </c>
    </row>
    <row r="788" s="13" customFormat="1">
      <c r="A788" s="13"/>
      <c r="B788" s="239"/>
      <c r="C788" s="240"/>
      <c r="D788" s="232" t="s">
        <v>150</v>
      </c>
      <c r="E788" s="241" t="s">
        <v>1</v>
      </c>
      <c r="F788" s="242" t="s">
        <v>178</v>
      </c>
      <c r="G788" s="240"/>
      <c r="H788" s="241" t="s">
        <v>1</v>
      </c>
      <c r="I788" s="243"/>
      <c r="J788" s="240"/>
      <c r="K788" s="240"/>
      <c r="L788" s="244"/>
      <c r="M788" s="245"/>
      <c r="N788" s="246"/>
      <c r="O788" s="246"/>
      <c r="P788" s="246"/>
      <c r="Q788" s="246"/>
      <c r="R788" s="246"/>
      <c r="S788" s="246"/>
      <c r="T788" s="247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T788" s="248" t="s">
        <v>150</v>
      </c>
      <c r="AU788" s="248" t="s">
        <v>86</v>
      </c>
      <c r="AV788" s="13" t="s">
        <v>84</v>
      </c>
      <c r="AW788" s="13" t="s">
        <v>32</v>
      </c>
      <c r="AX788" s="13" t="s">
        <v>76</v>
      </c>
      <c r="AY788" s="248" t="s">
        <v>136</v>
      </c>
    </row>
    <row r="789" s="14" customFormat="1">
      <c r="A789" s="14"/>
      <c r="B789" s="249"/>
      <c r="C789" s="250"/>
      <c r="D789" s="232" t="s">
        <v>150</v>
      </c>
      <c r="E789" s="251" t="s">
        <v>1</v>
      </c>
      <c r="F789" s="252" t="s">
        <v>971</v>
      </c>
      <c r="G789" s="250"/>
      <c r="H789" s="253">
        <v>158.34999999999999</v>
      </c>
      <c r="I789" s="254"/>
      <c r="J789" s="250"/>
      <c r="K789" s="250"/>
      <c r="L789" s="255"/>
      <c r="M789" s="256"/>
      <c r="N789" s="257"/>
      <c r="O789" s="257"/>
      <c r="P789" s="257"/>
      <c r="Q789" s="257"/>
      <c r="R789" s="257"/>
      <c r="S789" s="257"/>
      <c r="T789" s="258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T789" s="259" t="s">
        <v>150</v>
      </c>
      <c r="AU789" s="259" t="s">
        <v>86</v>
      </c>
      <c r="AV789" s="14" t="s">
        <v>86</v>
      </c>
      <c r="AW789" s="14" t="s">
        <v>32</v>
      </c>
      <c r="AX789" s="14" t="s">
        <v>76</v>
      </c>
      <c r="AY789" s="259" t="s">
        <v>136</v>
      </c>
    </row>
    <row r="790" s="15" customFormat="1">
      <c r="A790" s="15"/>
      <c r="B790" s="260"/>
      <c r="C790" s="261"/>
      <c r="D790" s="232" t="s">
        <v>150</v>
      </c>
      <c r="E790" s="262" t="s">
        <v>1</v>
      </c>
      <c r="F790" s="263" t="s">
        <v>153</v>
      </c>
      <c r="G790" s="261"/>
      <c r="H790" s="264">
        <v>158.34999999999999</v>
      </c>
      <c r="I790" s="265"/>
      <c r="J790" s="261"/>
      <c r="K790" s="261"/>
      <c r="L790" s="266"/>
      <c r="M790" s="267"/>
      <c r="N790" s="268"/>
      <c r="O790" s="268"/>
      <c r="P790" s="268"/>
      <c r="Q790" s="268"/>
      <c r="R790" s="268"/>
      <c r="S790" s="268"/>
      <c r="T790" s="269"/>
      <c r="U790" s="15"/>
      <c r="V790" s="15"/>
      <c r="W790" s="15"/>
      <c r="X790" s="15"/>
      <c r="Y790" s="15"/>
      <c r="Z790" s="15"/>
      <c r="AA790" s="15"/>
      <c r="AB790" s="15"/>
      <c r="AC790" s="15"/>
      <c r="AD790" s="15"/>
      <c r="AE790" s="15"/>
      <c r="AT790" s="270" t="s">
        <v>150</v>
      </c>
      <c r="AU790" s="270" t="s">
        <v>86</v>
      </c>
      <c r="AV790" s="15" t="s">
        <v>144</v>
      </c>
      <c r="AW790" s="15" t="s">
        <v>32</v>
      </c>
      <c r="AX790" s="15" t="s">
        <v>84</v>
      </c>
      <c r="AY790" s="270" t="s">
        <v>136</v>
      </c>
    </row>
    <row r="791" s="2" customFormat="1" ht="24.15" customHeight="1">
      <c r="A791" s="39"/>
      <c r="B791" s="40"/>
      <c r="C791" s="219" t="s">
        <v>978</v>
      </c>
      <c r="D791" s="219" t="s">
        <v>139</v>
      </c>
      <c r="E791" s="220" t="s">
        <v>979</v>
      </c>
      <c r="F791" s="221" t="s">
        <v>980</v>
      </c>
      <c r="G791" s="222" t="s">
        <v>142</v>
      </c>
      <c r="H791" s="223">
        <v>316.69999999999999</v>
      </c>
      <c r="I791" s="224"/>
      <c r="J791" s="225">
        <f>ROUND(I791*H791,2)</f>
        <v>0</v>
      </c>
      <c r="K791" s="221" t="s">
        <v>143</v>
      </c>
      <c r="L791" s="45"/>
      <c r="M791" s="226" t="s">
        <v>1</v>
      </c>
      <c r="N791" s="227" t="s">
        <v>41</v>
      </c>
      <c r="O791" s="92"/>
      <c r="P791" s="228">
        <f>O791*H791</f>
        <v>0</v>
      </c>
      <c r="Q791" s="228">
        <v>0.00040000000000000002</v>
      </c>
      <c r="R791" s="228">
        <f>Q791*H791</f>
        <v>0.12668000000000002</v>
      </c>
      <c r="S791" s="228">
        <v>0</v>
      </c>
      <c r="T791" s="229">
        <f>S791*H791</f>
        <v>0</v>
      </c>
      <c r="U791" s="39"/>
      <c r="V791" s="39"/>
      <c r="W791" s="39"/>
      <c r="X791" s="39"/>
      <c r="Y791" s="39"/>
      <c r="Z791" s="39"/>
      <c r="AA791" s="39"/>
      <c r="AB791" s="39"/>
      <c r="AC791" s="39"/>
      <c r="AD791" s="39"/>
      <c r="AE791" s="39"/>
      <c r="AR791" s="230" t="s">
        <v>473</v>
      </c>
      <c r="AT791" s="230" t="s">
        <v>139</v>
      </c>
      <c r="AU791" s="230" t="s">
        <v>86</v>
      </c>
      <c r="AY791" s="18" t="s">
        <v>136</v>
      </c>
      <c r="BE791" s="231">
        <f>IF(N791="základní",J791,0)</f>
        <v>0</v>
      </c>
      <c r="BF791" s="231">
        <f>IF(N791="snížená",J791,0)</f>
        <v>0</v>
      </c>
      <c r="BG791" s="231">
        <f>IF(N791="zákl. přenesená",J791,0)</f>
        <v>0</v>
      </c>
      <c r="BH791" s="231">
        <f>IF(N791="sníž. přenesená",J791,0)</f>
        <v>0</v>
      </c>
      <c r="BI791" s="231">
        <f>IF(N791="nulová",J791,0)</f>
        <v>0</v>
      </c>
      <c r="BJ791" s="18" t="s">
        <v>84</v>
      </c>
      <c r="BK791" s="231">
        <f>ROUND(I791*H791,2)</f>
        <v>0</v>
      </c>
      <c r="BL791" s="18" t="s">
        <v>473</v>
      </c>
      <c r="BM791" s="230" t="s">
        <v>981</v>
      </c>
    </row>
    <row r="792" s="2" customFormat="1">
      <c r="A792" s="39"/>
      <c r="B792" s="40"/>
      <c r="C792" s="41"/>
      <c r="D792" s="232" t="s">
        <v>146</v>
      </c>
      <c r="E792" s="41"/>
      <c r="F792" s="233" t="s">
        <v>982</v>
      </c>
      <c r="G792" s="41"/>
      <c r="H792" s="41"/>
      <c r="I792" s="234"/>
      <c r="J792" s="41"/>
      <c r="K792" s="41"/>
      <c r="L792" s="45"/>
      <c r="M792" s="235"/>
      <c r="N792" s="236"/>
      <c r="O792" s="92"/>
      <c r="P792" s="92"/>
      <c r="Q792" s="92"/>
      <c r="R792" s="92"/>
      <c r="S792" s="92"/>
      <c r="T792" s="93"/>
      <c r="U792" s="39"/>
      <c r="V792" s="39"/>
      <c r="W792" s="39"/>
      <c r="X792" s="39"/>
      <c r="Y792" s="39"/>
      <c r="Z792" s="39"/>
      <c r="AA792" s="39"/>
      <c r="AB792" s="39"/>
      <c r="AC792" s="39"/>
      <c r="AD792" s="39"/>
      <c r="AE792" s="39"/>
      <c r="AT792" s="18" t="s">
        <v>146</v>
      </c>
      <c r="AU792" s="18" t="s">
        <v>86</v>
      </c>
    </row>
    <row r="793" s="2" customFormat="1">
      <c r="A793" s="39"/>
      <c r="B793" s="40"/>
      <c r="C793" s="41"/>
      <c r="D793" s="237" t="s">
        <v>148</v>
      </c>
      <c r="E793" s="41"/>
      <c r="F793" s="238" t="s">
        <v>983</v>
      </c>
      <c r="G793" s="41"/>
      <c r="H793" s="41"/>
      <c r="I793" s="234"/>
      <c r="J793" s="41"/>
      <c r="K793" s="41"/>
      <c r="L793" s="45"/>
      <c r="M793" s="235"/>
      <c r="N793" s="236"/>
      <c r="O793" s="92"/>
      <c r="P793" s="92"/>
      <c r="Q793" s="92"/>
      <c r="R793" s="92"/>
      <c r="S793" s="92"/>
      <c r="T793" s="93"/>
      <c r="U793" s="39"/>
      <c r="V793" s="39"/>
      <c r="W793" s="39"/>
      <c r="X793" s="39"/>
      <c r="Y793" s="39"/>
      <c r="Z793" s="39"/>
      <c r="AA793" s="39"/>
      <c r="AB793" s="39"/>
      <c r="AC793" s="39"/>
      <c r="AD793" s="39"/>
      <c r="AE793" s="39"/>
      <c r="AT793" s="18" t="s">
        <v>148</v>
      </c>
      <c r="AU793" s="18" t="s">
        <v>86</v>
      </c>
    </row>
    <row r="794" s="13" customFormat="1">
      <c r="A794" s="13"/>
      <c r="B794" s="239"/>
      <c r="C794" s="240"/>
      <c r="D794" s="232" t="s">
        <v>150</v>
      </c>
      <c r="E794" s="241" t="s">
        <v>1</v>
      </c>
      <c r="F794" s="242" t="s">
        <v>984</v>
      </c>
      <c r="G794" s="240"/>
      <c r="H794" s="241" t="s">
        <v>1</v>
      </c>
      <c r="I794" s="243"/>
      <c r="J794" s="240"/>
      <c r="K794" s="240"/>
      <c r="L794" s="244"/>
      <c r="M794" s="245"/>
      <c r="N794" s="246"/>
      <c r="O794" s="246"/>
      <c r="P794" s="246"/>
      <c r="Q794" s="246"/>
      <c r="R794" s="246"/>
      <c r="S794" s="246"/>
      <c r="T794" s="247"/>
      <c r="U794" s="13"/>
      <c r="V794" s="13"/>
      <c r="W794" s="13"/>
      <c r="X794" s="13"/>
      <c r="Y794" s="13"/>
      <c r="Z794" s="13"/>
      <c r="AA794" s="13"/>
      <c r="AB794" s="13"/>
      <c r="AC794" s="13"/>
      <c r="AD794" s="13"/>
      <c r="AE794" s="13"/>
      <c r="AT794" s="248" t="s">
        <v>150</v>
      </c>
      <c r="AU794" s="248" t="s">
        <v>86</v>
      </c>
      <c r="AV794" s="13" t="s">
        <v>84</v>
      </c>
      <c r="AW794" s="13" t="s">
        <v>32</v>
      </c>
      <c r="AX794" s="13" t="s">
        <v>76</v>
      </c>
      <c r="AY794" s="248" t="s">
        <v>136</v>
      </c>
    </row>
    <row r="795" s="13" customFormat="1">
      <c r="A795" s="13"/>
      <c r="B795" s="239"/>
      <c r="C795" s="240"/>
      <c r="D795" s="232" t="s">
        <v>150</v>
      </c>
      <c r="E795" s="241" t="s">
        <v>1</v>
      </c>
      <c r="F795" s="242" t="s">
        <v>985</v>
      </c>
      <c r="G795" s="240"/>
      <c r="H795" s="241" t="s">
        <v>1</v>
      </c>
      <c r="I795" s="243"/>
      <c r="J795" s="240"/>
      <c r="K795" s="240"/>
      <c r="L795" s="244"/>
      <c r="M795" s="245"/>
      <c r="N795" s="246"/>
      <c r="O795" s="246"/>
      <c r="P795" s="246"/>
      <c r="Q795" s="246"/>
      <c r="R795" s="246"/>
      <c r="S795" s="246"/>
      <c r="T795" s="247"/>
      <c r="U795" s="13"/>
      <c r="V795" s="13"/>
      <c r="W795" s="13"/>
      <c r="X795" s="13"/>
      <c r="Y795" s="13"/>
      <c r="Z795" s="13"/>
      <c r="AA795" s="13"/>
      <c r="AB795" s="13"/>
      <c r="AC795" s="13"/>
      <c r="AD795" s="13"/>
      <c r="AE795" s="13"/>
      <c r="AT795" s="248" t="s">
        <v>150</v>
      </c>
      <c r="AU795" s="248" t="s">
        <v>86</v>
      </c>
      <c r="AV795" s="13" t="s">
        <v>84</v>
      </c>
      <c r="AW795" s="13" t="s">
        <v>32</v>
      </c>
      <c r="AX795" s="13" t="s">
        <v>76</v>
      </c>
      <c r="AY795" s="248" t="s">
        <v>136</v>
      </c>
    </row>
    <row r="796" s="14" customFormat="1">
      <c r="A796" s="14"/>
      <c r="B796" s="249"/>
      <c r="C796" s="250"/>
      <c r="D796" s="232" t="s">
        <v>150</v>
      </c>
      <c r="E796" s="251" t="s">
        <v>1</v>
      </c>
      <c r="F796" s="252" t="s">
        <v>986</v>
      </c>
      <c r="G796" s="250"/>
      <c r="H796" s="253">
        <v>316.69999999999999</v>
      </c>
      <c r="I796" s="254"/>
      <c r="J796" s="250"/>
      <c r="K796" s="250"/>
      <c r="L796" s="255"/>
      <c r="M796" s="256"/>
      <c r="N796" s="257"/>
      <c r="O796" s="257"/>
      <c r="P796" s="257"/>
      <c r="Q796" s="257"/>
      <c r="R796" s="257"/>
      <c r="S796" s="257"/>
      <c r="T796" s="258"/>
      <c r="U796" s="14"/>
      <c r="V796" s="14"/>
      <c r="W796" s="14"/>
      <c r="X796" s="14"/>
      <c r="Y796" s="14"/>
      <c r="Z796" s="14"/>
      <c r="AA796" s="14"/>
      <c r="AB796" s="14"/>
      <c r="AC796" s="14"/>
      <c r="AD796" s="14"/>
      <c r="AE796" s="14"/>
      <c r="AT796" s="259" t="s">
        <v>150</v>
      </c>
      <c r="AU796" s="259" t="s">
        <v>86</v>
      </c>
      <c r="AV796" s="14" t="s">
        <v>86</v>
      </c>
      <c r="AW796" s="14" t="s">
        <v>32</v>
      </c>
      <c r="AX796" s="14" t="s">
        <v>76</v>
      </c>
      <c r="AY796" s="259" t="s">
        <v>136</v>
      </c>
    </row>
    <row r="797" s="15" customFormat="1">
      <c r="A797" s="15"/>
      <c r="B797" s="260"/>
      <c r="C797" s="261"/>
      <c r="D797" s="232" t="s">
        <v>150</v>
      </c>
      <c r="E797" s="262" t="s">
        <v>1</v>
      </c>
      <c r="F797" s="263" t="s">
        <v>153</v>
      </c>
      <c r="G797" s="261"/>
      <c r="H797" s="264">
        <v>316.69999999999999</v>
      </c>
      <c r="I797" s="265"/>
      <c r="J797" s="261"/>
      <c r="K797" s="261"/>
      <c r="L797" s="266"/>
      <c r="M797" s="267"/>
      <c r="N797" s="268"/>
      <c r="O797" s="268"/>
      <c r="P797" s="268"/>
      <c r="Q797" s="268"/>
      <c r="R797" s="268"/>
      <c r="S797" s="268"/>
      <c r="T797" s="269"/>
      <c r="U797" s="15"/>
      <c r="V797" s="15"/>
      <c r="W797" s="15"/>
      <c r="X797" s="15"/>
      <c r="Y797" s="15"/>
      <c r="Z797" s="15"/>
      <c r="AA797" s="15"/>
      <c r="AB797" s="15"/>
      <c r="AC797" s="15"/>
      <c r="AD797" s="15"/>
      <c r="AE797" s="15"/>
      <c r="AT797" s="270" t="s">
        <v>150</v>
      </c>
      <c r="AU797" s="270" t="s">
        <v>86</v>
      </c>
      <c r="AV797" s="15" t="s">
        <v>144</v>
      </c>
      <c r="AW797" s="15" t="s">
        <v>32</v>
      </c>
      <c r="AX797" s="15" t="s">
        <v>84</v>
      </c>
      <c r="AY797" s="270" t="s">
        <v>136</v>
      </c>
    </row>
    <row r="798" s="2" customFormat="1" ht="24.15" customHeight="1">
      <c r="A798" s="39"/>
      <c r="B798" s="40"/>
      <c r="C798" s="219" t="s">
        <v>987</v>
      </c>
      <c r="D798" s="219" t="s">
        <v>139</v>
      </c>
      <c r="E798" s="220" t="s">
        <v>988</v>
      </c>
      <c r="F798" s="221" t="s">
        <v>989</v>
      </c>
      <c r="G798" s="222" t="s">
        <v>142</v>
      </c>
      <c r="H798" s="223">
        <v>316.69999999999999</v>
      </c>
      <c r="I798" s="224"/>
      <c r="J798" s="225">
        <f>ROUND(I798*H798,2)</f>
        <v>0</v>
      </c>
      <c r="K798" s="221" t="s">
        <v>143</v>
      </c>
      <c r="L798" s="45"/>
      <c r="M798" s="226" t="s">
        <v>1</v>
      </c>
      <c r="N798" s="227" t="s">
        <v>41</v>
      </c>
      <c r="O798" s="92"/>
      <c r="P798" s="228">
        <f>O798*H798</f>
        <v>0</v>
      </c>
      <c r="Q798" s="228">
        <v>0.0032000000000000002</v>
      </c>
      <c r="R798" s="228">
        <f>Q798*H798</f>
        <v>1.0134400000000001</v>
      </c>
      <c r="S798" s="228">
        <v>0</v>
      </c>
      <c r="T798" s="229">
        <f>S798*H798</f>
        <v>0</v>
      </c>
      <c r="U798" s="39"/>
      <c r="V798" s="39"/>
      <c r="W798" s="39"/>
      <c r="X798" s="39"/>
      <c r="Y798" s="39"/>
      <c r="Z798" s="39"/>
      <c r="AA798" s="39"/>
      <c r="AB798" s="39"/>
      <c r="AC798" s="39"/>
      <c r="AD798" s="39"/>
      <c r="AE798" s="39"/>
      <c r="AR798" s="230" t="s">
        <v>473</v>
      </c>
      <c r="AT798" s="230" t="s">
        <v>139</v>
      </c>
      <c r="AU798" s="230" t="s">
        <v>86</v>
      </c>
      <c r="AY798" s="18" t="s">
        <v>136</v>
      </c>
      <c r="BE798" s="231">
        <f>IF(N798="základní",J798,0)</f>
        <v>0</v>
      </c>
      <c r="BF798" s="231">
        <f>IF(N798="snížená",J798,0)</f>
        <v>0</v>
      </c>
      <c r="BG798" s="231">
        <f>IF(N798="zákl. přenesená",J798,0)</f>
        <v>0</v>
      </c>
      <c r="BH798" s="231">
        <f>IF(N798="sníž. přenesená",J798,0)</f>
        <v>0</v>
      </c>
      <c r="BI798" s="231">
        <f>IF(N798="nulová",J798,0)</f>
        <v>0</v>
      </c>
      <c r="BJ798" s="18" t="s">
        <v>84</v>
      </c>
      <c r="BK798" s="231">
        <f>ROUND(I798*H798,2)</f>
        <v>0</v>
      </c>
      <c r="BL798" s="18" t="s">
        <v>473</v>
      </c>
      <c r="BM798" s="230" t="s">
        <v>990</v>
      </c>
    </row>
    <row r="799" s="2" customFormat="1">
      <c r="A799" s="39"/>
      <c r="B799" s="40"/>
      <c r="C799" s="41"/>
      <c r="D799" s="232" t="s">
        <v>146</v>
      </c>
      <c r="E799" s="41"/>
      <c r="F799" s="233" t="s">
        <v>991</v>
      </c>
      <c r="G799" s="41"/>
      <c r="H799" s="41"/>
      <c r="I799" s="234"/>
      <c r="J799" s="41"/>
      <c r="K799" s="41"/>
      <c r="L799" s="45"/>
      <c r="M799" s="235"/>
      <c r="N799" s="236"/>
      <c r="O799" s="92"/>
      <c r="P799" s="92"/>
      <c r="Q799" s="92"/>
      <c r="R799" s="92"/>
      <c r="S799" s="92"/>
      <c r="T799" s="93"/>
      <c r="U799" s="39"/>
      <c r="V799" s="39"/>
      <c r="W799" s="39"/>
      <c r="X799" s="39"/>
      <c r="Y799" s="39"/>
      <c r="Z799" s="39"/>
      <c r="AA799" s="39"/>
      <c r="AB799" s="39"/>
      <c r="AC799" s="39"/>
      <c r="AD799" s="39"/>
      <c r="AE799" s="39"/>
      <c r="AT799" s="18" t="s">
        <v>146</v>
      </c>
      <c r="AU799" s="18" t="s">
        <v>86</v>
      </c>
    </row>
    <row r="800" s="2" customFormat="1">
      <c r="A800" s="39"/>
      <c r="B800" s="40"/>
      <c r="C800" s="41"/>
      <c r="D800" s="237" t="s">
        <v>148</v>
      </c>
      <c r="E800" s="41"/>
      <c r="F800" s="238" t="s">
        <v>992</v>
      </c>
      <c r="G800" s="41"/>
      <c r="H800" s="41"/>
      <c r="I800" s="234"/>
      <c r="J800" s="41"/>
      <c r="K800" s="41"/>
      <c r="L800" s="45"/>
      <c r="M800" s="235"/>
      <c r="N800" s="236"/>
      <c r="O800" s="92"/>
      <c r="P800" s="92"/>
      <c r="Q800" s="92"/>
      <c r="R800" s="92"/>
      <c r="S800" s="92"/>
      <c r="T800" s="93"/>
      <c r="U800" s="39"/>
      <c r="V800" s="39"/>
      <c r="W800" s="39"/>
      <c r="X800" s="39"/>
      <c r="Y800" s="39"/>
      <c r="Z800" s="39"/>
      <c r="AA800" s="39"/>
      <c r="AB800" s="39"/>
      <c r="AC800" s="39"/>
      <c r="AD800" s="39"/>
      <c r="AE800" s="39"/>
      <c r="AT800" s="18" t="s">
        <v>148</v>
      </c>
      <c r="AU800" s="18" t="s">
        <v>86</v>
      </c>
    </row>
    <row r="801" s="13" customFormat="1">
      <c r="A801" s="13"/>
      <c r="B801" s="239"/>
      <c r="C801" s="240"/>
      <c r="D801" s="232" t="s">
        <v>150</v>
      </c>
      <c r="E801" s="241" t="s">
        <v>1</v>
      </c>
      <c r="F801" s="242" t="s">
        <v>984</v>
      </c>
      <c r="G801" s="240"/>
      <c r="H801" s="241" t="s">
        <v>1</v>
      </c>
      <c r="I801" s="243"/>
      <c r="J801" s="240"/>
      <c r="K801" s="240"/>
      <c r="L801" s="244"/>
      <c r="M801" s="245"/>
      <c r="N801" s="246"/>
      <c r="O801" s="246"/>
      <c r="P801" s="246"/>
      <c r="Q801" s="246"/>
      <c r="R801" s="246"/>
      <c r="S801" s="246"/>
      <c r="T801" s="247"/>
      <c r="U801" s="13"/>
      <c r="V801" s="13"/>
      <c r="W801" s="13"/>
      <c r="X801" s="13"/>
      <c r="Y801" s="13"/>
      <c r="Z801" s="13"/>
      <c r="AA801" s="13"/>
      <c r="AB801" s="13"/>
      <c r="AC801" s="13"/>
      <c r="AD801" s="13"/>
      <c r="AE801" s="13"/>
      <c r="AT801" s="248" t="s">
        <v>150</v>
      </c>
      <c r="AU801" s="248" t="s">
        <v>86</v>
      </c>
      <c r="AV801" s="13" t="s">
        <v>84</v>
      </c>
      <c r="AW801" s="13" t="s">
        <v>32</v>
      </c>
      <c r="AX801" s="13" t="s">
        <v>76</v>
      </c>
      <c r="AY801" s="248" t="s">
        <v>136</v>
      </c>
    </row>
    <row r="802" s="13" customFormat="1">
      <c r="A802" s="13"/>
      <c r="B802" s="239"/>
      <c r="C802" s="240"/>
      <c r="D802" s="232" t="s">
        <v>150</v>
      </c>
      <c r="E802" s="241" t="s">
        <v>1</v>
      </c>
      <c r="F802" s="242" t="s">
        <v>985</v>
      </c>
      <c r="G802" s="240"/>
      <c r="H802" s="241" t="s">
        <v>1</v>
      </c>
      <c r="I802" s="243"/>
      <c r="J802" s="240"/>
      <c r="K802" s="240"/>
      <c r="L802" s="244"/>
      <c r="M802" s="245"/>
      <c r="N802" s="246"/>
      <c r="O802" s="246"/>
      <c r="P802" s="246"/>
      <c r="Q802" s="246"/>
      <c r="R802" s="246"/>
      <c r="S802" s="246"/>
      <c r="T802" s="247"/>
      <c r="U802" s="13"/>
      <c r="V802" s="13"/>
      <c r="W802" s="13"/>
      <c r="X802" s="13"/>
      <c r="Y802" s="13"/>
      <c r="Z802" s="13"/>
      <c r="AA802" s="13"/>
      <c r="AB802" s="13"/>
      <c r="AC802" s="13"/>
      <c r="AD802" s="13"/>
      <c r="AE802" s="13"/>
      <c r="AT802" s="248" t="s">
        <v>150</v>
      </c>
      <c r="AU802" s="248" t="s">
        <v>86</v>
      </c>
      <c r="AV802" s="13" t="s">
        <v>84</v>
      </c>
      <c r="AW802" s="13" t="s">
        <v>32</v>
      </c>
      <c r="AX802" s="13" t="s">
        <v>76</v>
      </c>
      <c r="AY802" s="248" t="s">
        <v>136</v>
      </c>
    </row>
    <row r="803" s="14" customFormat="1">
      <c r="A803" s="14"/>
      <c r="B803" s="249"/>
      <c r="C803" s="250"/>
      <c r="D803" s="232" t="s">
        <v>150</v>
      </c>
      <c r="E803" s="251" t="s">
        <v>1</v>
      </c>
      <c r="F803" s="252" t="s">
        <v>986</v>
      </c>
      <c r="G803" s="250"/>
      <c r="H803" s="253">
        <v>316.69999999999999</v>
      </c>
      <c r="I803" s="254"/>
      <c r="J803" s="250"/>
      <c r="K803" s="250"/>
      <c r="L803" s="255"/>
      <c r="M803" s="256"/>
      <c r="N803" s="257"/>
      <c r="O803" s="257"/>
      <c r="P803" s="257"/>
      <c r="Q803" s="257"/>
      <c r="R803" s="257"/>
      <c r="S803" s="257"/>
      <c r="T803" s="258"/>
      <c r="U803" s="14"/>
      <c r="V803" s="14"/>
      <c r="W803" s="14"/>
      <c r="X803" s="14"/>
      <c r="Y803" s="14"/>
      <c r="Z803" s="14"/>
      <c r="AA803" s="14"/>
      <c r="AB803" s="14"/>
      <c r="AC803" s="14"/>
      <c r="AD803" s="14"/>
      <c r="AE803" s="14"/>
      <c r="AT803" s="259" t="s">
        <v>150</v>
      </c>
      <c r="AU803" s="259" t="s">
        <v>86</v>
      </c>
      <c r="AV803" s="14" t="s">
        <v>86</v>
      </c>
      <c r="AW803" s="14" t="s">
        <v>32</v>
      </c>
      <c r="AX803" s="14" t="s">
        <v>76</v>
      </c>
      <c r="AY803" s="259" t="s">
        <v>136</v>
      </c>
    </row>
    <row r="804" s="15" customFormat="1">
      <c r="A804" s="15"/>
      <c r="B804" s="260"/>
      <c r="C804" s="261"/>
      <c r="D804" s="232" t="s">
        <v>150</v>
      </c>
      <c r="E804" s="262" t="s">
        <v>1</v>
      </c>
      <c r="F804" s="263" t="s">
        <v>153</v>
      </c>
      <c r="G804" s="261"/>
      <c r="H804" s="264">
        <v>316.69999999999999</v>
      </c>
      <c r="I804" s="265"/>
      <c r="J804" s="261"/>
      <c r="K804" s="261"/>
      <c r="L804" s="266"/>
      <c r="M804" s="267"/>
      <c r="N804" s="268"/>
      <c r="O804" s="268"/>
      <c r="P804" s="268"/>
      <c r="Q804" s="268"/>
      <c r="R804" s="268"/>
      <c r="S804" s="268"/>
      <c r="T804" s="269"/>
      <c r="U804" s="15"/>
      <c r="V804" s="15"/>
      <c r="W804" s="15"/>
      <c r="X804" s="15"/>
      <c r="Y804" s="15"/>
      <c r="Z804" s="15"/>
      <c r="AA804" s="15"/>
      <c r="AB804" s="15"/>
      <c r="AC804" s="15"/>
      <c r="AD804" s="15"/>
      <c r="AE804" s="15"/>
      <c r="AT804" s="270" t="s">
        <v>150</v>
      </c>
      <c r="AU804" s="270" t="s">
        <v>86</v>
      </c>
      <c r="AV804" s="15" t="s">
        <v>144</v>
      </c>
      <c r="AW804" s="15" t="s">
        <v>32</v>
      </c>
      <c r="AX804" s="15" t="s">
        <v>84</v>
      </c>
      <c r="AY804" s="270" t="s">
        <v>136</v>
      </c>
    </row>
    <row r="805" s="2" customFormat="1" ht="24.15" customHeight="1">
      <c r="A805" s="39"/>
      <c r="B805" s="40"/>
      <c r="C805" s="219" t="s">
        <v>993</v>
      </c>
      <c r="D805" s="219" t="s">
        <v>139</v>
      </c>
      <c r="E805" s="220" t="s">
        <v>994</v>
      </c>
      <c r="F805" s="221" t="s">
        <v>995</v>
      </c>
      <c r="G805" s="222" t="s">
        <v>509</v>
      </c>
      <c r="H805" s="292"/>
      <c r="I805" s="224"/>
      <c r="J805" s="225">
        <f>ROUND(I805*H805,2)</f>
        <v>0</v>
      </c>
      <c r="K805" s="221" t="s">
        <v>143</v>
      </c>
      <c r="L805" s="45"/>
      <c r="M805" s="226" t="s">
        <v>1</v>
      </c>
      <c r="N805" s="227" t="s">
        <v>41</v>
      </c>
      <c r="O805" s="92"/>
      <c r="P805" s="228">
        <f>O805*H805</f>
        <v>0</v>
      </c>
      <c r="Q805" s="228">
        <v>0</v>
      </c>
      <c r="R805" s="228">
        <f>Q805*H805</f>
        <v>0</v>
      </c>
      <c r="S805" s="228">
        <v>0</v>
      </c>
      <c r="T805" s="229">
        <f>S805*H805</f>
        <v>0</v>
      </c>
      <c r="U805" s="39"/>
      <c r="V805" s="39"/>
      <c r="W805" s="39"/>
      <c r="X805" s="39"/>
      <c r="Y805" s="39"/>
      <c r="Z805" s="39"/>
      <c r="AA805" s="39"/>
      <c r="AB805" s="39"/>
      <c r="AC805" s="39"/>
      <c r="AD805" s="39"/>
      <c r="AE805" s="39"/>
      <c r="AR805" s="230" t="s">
        <v>473</v>
      </c>
      <c r="AT805" s="230" t="s">
        <v>139</v>
      </c>
      <c r="AU805" s="230" t="s">
        <v>86</v>
      </c>
      <c r="AY805" s="18" t="s">
        <v>136</v>
      </c>
      <c r="BE805" s="231">
        <f>IF(N805="základní",J805,0)</f>
        <v>0</v>
      </c>
      <c r="BF805" s="231">
        <f>IF(N805="snížená",J805,0)</f>
        <v>0</v>
      </c>
      <c r="BG805" s="231">
        <f>IF(N805="zákl. přenesená",J805,0)</f>
        <v>0</v>
      </c>
      <c r="BH805" s="231">
        <f>IF(N805="sníž. přenesená",J805,0)</f>
        <v>0</v>
      </c>
      <c r="BI805" s="231">
        <f>IF(N805="nulová",J805,0)</f>
        <v>0</v>
      </c>
      <c r="BJ805" s="18" t="s">
        <v>84</v>
      </c>
      <c r="BK805" s="231">
        <f>ROUND(I805*H805,2)</f>
        <v>0</v>
      </c>
      <c r="BL805" s="18" t="s">
        <v>473</v>
      </c>
      <c r="BM805" s="230" t="s">
        <v>996</v>
      </c>
    </row>
    <row r="806" s="2" customFormat="1">
      <c r="A806" s="39"/>
      <c r="B806" s="40"/>
      <c r="C806" s="41"/>
      <c r="D806" s="232" t="s">
        <v>146</v>
      </c>
      <c r="E806" s="41"/>
      <c r="F806" s="233" t="s">
        <v>997</v>
      </c>
      <c r="G806" s="41"/>
      <c r="H806" s="41"/>
      <c r="I806" s="234"/>
      <c r="J806" s="41"/>
      <c r="K806" s="41"/>
      <c r="L806" s="45"/>
      <c r="M806" s="235"/>
      <c r="N806" s="236"/>
      <c r="O806" s="92"/>
      <c r="P806" s="92"/>
      <c r="Q806" s="92"/>
      <c r="R806" s="92"/>
      <c r="S806" s="92"/>
      <c r="T806" s="93"/>
      <c r="U806" s="39"/>
      <c r="V806" s="39"/>
      <c r="W806" s="39"/>
      <c r="X806" s="39"/>
      <c r="Y806" s="39"/>
      <c r="Z806" s="39"/>
      <c r="AA806" s="39"/>
      <c r="AB806" s="39"/>
      <c r="AC806" s="39"/>
      <c r="AD806" s="39"/>
      <c r="AE806" s="39"/>
      <c r="AT806" s="18" t="s">
        <v>146</v>
      </c>
      <c r="AU806" s="18" t="s">
        <v>86</v>
      </c>
    </row>
    <row r="807" s="2" customFormat="1">
      <c r="A807" s="39"/>
      <c r="B807" s="40"/>
      <c r="C807" s="41"/>
      <c r="D807" s="237" t="s">
        <v>148</v>
      </c>
      <c r="E807" s="41"/>
      <c r="F807" s="238" t="s">
        <v>998</v>
      </c>
      <c r="G807" s="41"/>
      <c r="H807" s="41"/>
      <c r="I807" s="234"/>
      <c r="J807" s="41"/>
      <c r="K807" s="41"/>
      <c r="L807" s="45"/>
      <c r="M807" s="235"/>
      <c r="N807" s="236"/>
      <c r="O807" s="92"/>
      <c r="P807" s="92"/>
      <c r="Q807" s="92"/>
      <c r="R807" s="92"/>
      <c r="S807" s="92"/>
      <c r="T807" s="93"/>
      <c r="U807" s="39"/>
      <c r="V807" s="39"/>
      <c r="W807" s="39"/>
      <c r="X807" s="39"/>
      <c r="Y807" s="39"/>
      <c r="Z807" s="39"/>
      <c r="AA807" s="39"/>
      <c r="AB807" s="39"/>
      <c r="AC807" s="39"/>
      <c r="AD807" s="39"/>
      <c r="AE807" s="39"/>
      <c r="AT807" s="18" t="s">
        <v>148</v>
      </c>
      <c r="AU807" s="18" t="s">
        <v>86</v>
      </c>
    </row>
    <row r="808" s="12" customFormat="1" ht="22.8" customHeight="1">
      <c r="A808" s="12"/>
      <c r="B808" s="203"/>
      <c r="C808" s="204"/>
      <c r="D808" s="205" t="s">
        <v>75</v>
      </c>
      <c r="E808" s="217" t="s">
        <v>999</v>
      </c>
      <c r="F808" s="217" t="s">
        <v>1000</v>
      </c>
      <c r="G808" s="204"/>
      <c r="H808" s="204"/>
      <c r="I808" s="207"/>
      <c r="J808" s="218">
        <f>BK808</f>
        <v>0</v>
      </c>
      <c r="K808" s="204"/>
      <c r="L808" s="209"/>
      <c r="M808" s="210"/>
      <c r="N808" s="211"/>
      <c r="O808" s="211"/>
      <c r="P808" s="212">
        <f>SUM(P809:P854)</f>
        <v>0</v>
      </c>
      <c r="Q808" s="211"/>
      <c r="R808" s="212">
        <f>SUM(R809:R854)</f>
        <v>15.45913975</v>
      </c>
      <c r="S808" s="211"/>
      <c r="T808" s="213">
        <f>SUM(T809:T854)</f>
        <v>0</v>
      </c>
      <c r="U808" s="12"/>
      <c r="V808" s="12"/>
      <c r="W808" s="12"/>
      <c r="X808" s="12"/>
      <c r="Y808" s="12"/>
      <c r="Z808" s="12"/>
      <c r="AA808" s="12"/>
      <c r="AB808" s="12"/>
      <c r="AC808" s="12"/>
      <c r="AD808" s="12"/>
      <c r="AE808" s="12"/>
      <c r="AR808" s="214" t="s">
        <v>86</v>
      </c>
      <c r="AT808" s="215" t="s">
        <v>75</v>
      </c>
      <c r="AU808" s="215" t="s">
        <v>84</v>
      </c>
      <c r="AY808" s="214" t="s">
        <v>136</v>
      </c>
      <c r="BK808" s="216">
        <f>SUM(BK809:BK854)</f>
        <v>0</v>
      </c>
    </row>
    <row r="809" s="2" customFormat="1" ht="16.5" customHeight="1">
      <c r="A809" s="39"/>
      <c r="B809" s="40"/>
      <c r="C809" s="219" t="s">
        <v>1001</v>
      </c>
      <c r="D809" s="219" t="s">
        <v>139</v>
      </c>
      <c r="E809" s="220" t="s">
        <v>1002</v>
      </c>
      <c r="F809" s="221" t="s">
        <v>1003</v>
      </c>
      <c r="G809" s="222" t="s">
        <v>142</v>
      </c>
      <c r="H809" s="223">
        <v>506.5</v>
      </c>
      <c r="I809" s="224"/>
      <c r="J809" s="225">
        <f>ROUND(I809*H809,2)</f>
        <v>0</v>
      </c>
      <c r="K809" s="221" t="s">
        <v>143</v>
      </c>
      <c r="L809" s="45"/>
      <c r="M809" s="226" t="s">
        <v>1</v>
      </c>
      <c r="N809" s="227" t="s">
        <v>41</v>
      </c>
      <c r="O809" s="92"/>
      <c r="P809" s="228">
        <f>O809*H809</f>
        <v>0</v>
      </c>
      <c r="Q809" s="228">
        <v>0</v>
      </c>
      <c r="R809" s="228">
        <f>Q809*H809</f>
        <v>0</v>
      </c>
      <c r="S809" s="228">
        <v>0</v>
      </c>
      <c r="T809" s="229">
        <f>S809*H809</f>
        <v>0</v>
      </c>
      <c r="U809" s="39"/>
      <c r="V809" s="39"/>
      <c r="W809" s="39"/>
      <c r="X809" s="39"/>
      <c r="Y809" s="39"/>
      <c r="Z809" s="39"/>
      <c r="AA809" s="39"/>
      <c r="AB809" s="39"/>
      <c r="AC809" s="39"/>
      <c r="AD809" s="39"/>
      <c r="AE809" s="39"/>
      <c r="AR809" s="230" t="s">
        <v>473</v>
      </c>
      <c r="AT809" s="230" t="s">
        <v>139</v>
      </c>
      <c r="AU809" s="230" t="s">
        <v>86</v>
      </c>
      <c r="AY809" s="18" t="s">
        <v>136</v>
      </c>
      <c r="BE809" s="231">
        <f>IF(N809="základní",J809,0)</f>
        <v>0</v>
      </c>
      <c r="BF809" s="231">
        <f>IF(N809="snížená",J809,0)</f>
        <v>0</v>
      </c>
      <c r="BG809" s="231">
        <f>IF(N809="zákl. přenesená",J809,0)</f>
        <v>0</v>
      </c>
      <c r="BH809" s="231">
        <f>IF(N809="sníž. přenesená",J809,0)</f>
        <v>0</v>
      </c>
      <c r="BI809" s="231">
        <f>IF(N809="nulová",J809,0)</f>
        <v>0</v>
      </c>
      <c r="BJ809" s="18" t="s">
        <v>84</v>
      </c>
      <c r="BK809" s="231">
        <f>ROUND(I809*H809,2)</f>
        <v>0</v>
      </c>
      <c r="BL809" s="18" t="s">
        <v>473</v>
      </c>
      <c r="BM809" s="230" t="s">
        <v>1004</v>
      </c>
    </row>
    <row r="810" s="2" customFormat="1">
      <c r="A810" s="39"/>
      <c r="B810" s="40"/>
      <c r="C810" s="41"/>
      <c r="D810" s="232" t="s">
        <v>146</v>
      </c>
      <c r="E810" s="41"/>
      <c r="F810" s="233" t="s">
        <v>1005</v>
      </c>
      <c r="G810" s="41"/>
      <c r="H810" s="41"/>
      <c r="I810" s="234"/>
      <c r="J810" s="41"/>
      <c r="K810" s="41"/>
      <c r="L810" s="45"/>
      <c r="M810" s="235"/>
      <c r="N810" s="236"/>
      <c r="O810" s="92"/>
      <c r="P810" s="92"/>
      <c r="Q810" s="92"/>
      <c r="R810" s="92"/>
      <c r="S810" s="92"/>
      <c r="T810" s="93"/>
      <c r="U810" s="39"/>
      <c r="V810" s="39"/>
      <c r="W810" s="39"/>
      <c r="X810" s="39"/>
      <c r="Y810" s="39"/>
      <c r="Z810" s="39"/>
      <c r="AA810" s="39"/>
      <c r="AB810" s="39"/>
      <c r="AC810" s="39"/>
      <c r="AD810" s="39"/>
      <c r="AE810" s="39"/>
      <c r="AT810" s="18" t="s">
        <v>146</v>
      </c>
      <c r="AU810" s="18" t="s">
        <v>86</v>
      </c>
    </row>
    <row r="811" s="2" customFormat="1">
      <c r="A811" s="39"/>
      <c r="B811" s="40"/>
      <c r="C811" s="41"/>
      <c r="D811" s="237" t="s">
        <v>148</v>
      </c>
      <c r="E811" s="41"/>
      <c r="F811" s="238" t="s">
        <v>1006</v>
      </c>
      <c r="G811" s="41"/>
      <c r="H811" s="41"/>
      <c r="I811" s="234"/>
      <c r="J811" s="41"/>
      <c r="K811" s="41"/>
      <c r="L811" s="45"/>
      <c r="M811" s="235"/>
      <c r="N811" s="236"/>
      <c r="O811" s="92"/>
      <c r="P811" s="92"/>
      <c r="Q811" s="92"/>
      <c r="R811" s="92"/>
      <c r="S811" s="92"/>
      <c r="T811" s="93"/>
      <c r="U811" s="39"/>
      <c r="V811" s="39"/>
      <c r="W811" s="39"/>
      <c r="X811" s="39"/>
      <c r="Y811" s="39"/>
      <c r="Z811" s="39"/>
      <c r="AA811" s="39"/>
      <c r="AB811" s="39"/>
      <c r="AC811" s="39"/>
      <c r="AD811" s="39"/>
      <c r="AE811" s="39"/>
      <c r="AT811" s="18" t="s">
        <v>148</v>
      </c>
      <c r="AU811" s="18" t="s">
        <v>86</v>
      </c>
    </row>
    <row r="812" s="13" customFormat="1">
      <c r="A812" s="13"/>
      <c r="B812" s="239"/>
      <c r="C812" s="240"/>
      <c r="D812" s="232" t="s">
        <v>150</v>
      </c>
      <c r="E812" s="241" t="s">
        <v>1</v>
      </c>
      <c r="F812" s="242" t="s">
        <v>1007</v>
      </c>
      <c r="G812" s="240"/>
      <c r="H812" s="241" t="s">
        <v>1</v>
      </c>
      <c r="I812" s="243"/>
      <c r="J812" s="240"/>
      <c r="K812" s="240"/>
      <c r="L812" s="244"/>
      <c r="M812" s="245"/>
      <c r="N812" s="246"/>
      <c r="O812" s="246"/>
      <c r="P812" s="246"/>
      <c r="Q812" s="246"/>
      <c r="R812" s="246"/>
      <c r="S812" s="246"/>
      <c r="T812" s="247"/>
      <c r="U812" s="13"/>
      <c r="V812" s="13"/>
      <c r="W812" s="13"/>
      <c r="X812" s="13"/>
      <c r="Y812" s="13"/>
      <c r="Z812" s="13"/>
      <c r="AA812" s="13"/>
      <c r="AB812" s="13"/>
      <c r="AC812" s="13"/>
      <c r="AD812" s="13"/>
      <c r="AE812" s="13"/>
      <c r="AT812" s="248" t="s">
        <v>150</v>
      </c>
      <c r="AU812" s="248" t="s">
        <v>86</v>
      </c>
      <c r="AV812" s="13" t="s">
        <v>84</v>
      </c>
      <c r="AW812" s="13" t="s">
        <v>32</v>
      </c>
      <c r="AX812" s="13" t="s">
        <v>76</v>
      </c>
      <c r="AY812" s="248" t="s">
        <v>136</v>
      </c>
    </row>
    <row r="813" s="14" customFormat="1">
      <c r="A813" s="14"/>
      <c r="B813" s="249"/>
      <c r="C813" s="250"/>
      <c r="D813" s="232" t="s">
        <v>150</v>
      </c>
      <c r="E813" s="251" t="s">
        <v>1</v>
      </c>
      <c r="F813" s="252" t="s">
        <v>1008</v>
      </c>
      <c r="G813" s="250"/>
      <c r="H813" s="253">
        <v>145.00800000000001</v>
      </c>
      <c r="I813" s="254"/>
      <c r="J813" s="250"/>
      <c r="K813" s="250"/>
      <c r="L813" s="255"/>
      <c r="M813" s="256"/>
      <c r="N813" s="257"/>
      <c r="O813" s="257"/>
      <c r="P813" s="257"/>
      <c r="Q813" s="257"/>
      <c r="R813" s="257"/>
      <c r="S813" s="257"/>
      <c r="T813" s="258"/>
      <c r="U813" s="14"/>
      <c r="V813" s="14"/>
      <c r="W813" s="14"/>
      <c r="X813" s="14"/>
      <c r="Y813" s="14"/>
      <c r="Z813" s="14"/>
      <c r="AA813" s="14"/>
      <c r="AB813" s="14"/>
      <c r="AC813" s="14"/>
      <c r="AD813" s="14"/>
      <c r="AE813" s="14"/>
      <c r="AT813" s="259" t="s">
        <v>150</v>
      </c>
      <c r="AU813" s="259" t="s">
        <v>86</v>
      </c>
      <c r="AV813" s="14" t="s">
        <v>86</v>
      </c>
      <c r="AW813" s="14" t="s">
        <v>32</v>
      </c>
      <c r="AX813" s="14" t="s">
        <v>76</v>
      </c>
      <c r="AY813" s="259" t="s">
        <v>136</v>
      </c>
    </row>
    <row r="814" s="14" customFormat="1">
      <c r="A814" s="14"/>
      <c r="B814" s="249"/>
      <c r="C814" s="250"/>
      <c r="D814" s="232" t="s">
        <v>150</v>
      </c>
      <c r="E814" s="251" t="s">
        <v>1</v>
      </c>
      <c r="F814" s="252" t="s">
        <v>1009</v>
      </c>
      <c r="G814" s="250"/>
      <c r="H814" s="253">
        <v>82</v>
      </c>
      <c r="I814" s="254"/>
      <c r="J814" s="250"/>
      <c r="K814" s="250"/>
      <c r="L814" s="255"/>
      <c r="M814" s="256"/>
      <c r="N814" s="257"/>
      <c r="O814" s="257"/>
      <c r="P814" s="257"/>
      <c r="Q814" s="257"/>
      <c r="R814" s="257"/>
      <c r="S814" s="257"/>
      <c r="T814" s="258"/>
      <c r="U814" s="14"/>
      <c r="V814" s="14"/>
      <c r="W814" s="14"/>
      <c r="X814" s="14"/>
      <c r="Y814" s="14"/>
      <c r="Z814" s="14"/>
      <c r="AA814" s="14"/>
      <c r="AB814" s="14"/>
      <c r="AC814" s="14"/>
      <c r="AD814" s="14"/>
      <c r="AE814" s="14"/>
      <c r="AT814" s="259" t="s">
        <v>150</v>
      </c>
      <c r="AU814" s="259" t="s">
        <v>86</v>
      </c>
      <c r="AV814" s="14" t="s">
        <v>86</v>
      </c>
      <c r="AW814" s="14" t="s">
        <v>32</v>
      </c>
      <c r="AX814" s="14" t="s">
        <v>76</v>
      </c>
      <c r="AY814" s="259" t="s">
        <v>136</v>
      </c>
    </row>
    <row r="815" s="14" customFormat="1">
      <c r="A815" s="14"/>
      <c r="B815" s="249"/>
      <c r="C815" s="250"/>
      <c r="D815" s="232" t="s">
        <v>150</v>
      </c>
      <c r="E815" s="251" t="s">
        <v>1</v>
      </c>
      <c r="F815" s="252" t="s">
        <v>1010</v>
      </c>
      <c r="G815" s="250"/>
      <c r="H815" s="253">
        <v>242.88</v>
      </c>
      <c r="I815" s="254"/>
      <c r="J815" s="250"/>
      <c r="K815" s="250"/>
      <c r="L815" s="255"/>
      <c r="M815" s="256"/>
      <c r="N815" s="257"/>
      <c r="O815" s="257"/>
      <c r="P815" s="257"/>
      <c r="Q815" s="257"/>
      <c r="R815" s="257"/>
      <c r="S815" s="257"/>
      <c r="T815" s="258"/>
      <c r="U815" s="14"/>
      <c r="V815" s="14"/>
      <c r="W815" s="14"/>
      <c r="X815" s="14"/>
      <c r="Y815" s="14"/>
      <c r="Z815" s="14"/>
      <c r="AA815" s="14"/>
      <c r="AB815" s="14"/>
      <c r="AC815" s="14"/>
      <c r="AD815" s="14"/>
      <c r="AE815" s="14"/>
      <c r="AT815" s="259" t="s">
        <v>150</v>
      </c>
      <c r="AU815" s="259" t="s">
        <v>86</v>
      </c>
      <c r="AV815" s="14" t="s">
        <v>86</v>
      </c>
      <c r="AW815" s="14" t="s">
        <v>32</v>
      </c>
      <c r="AX815" s="14" t="s">
        <v>76</v>
      </c>
      <c r="AY815" s="259" t="s">
        <v>136</v>
      </c>
    </row>
    <row r="816" s="13" customFormat="1">
      <c r="A816" s="13"/>
      <c r="B816" s="239"/>
      <c r="C816" s="240"/>
      <c r="D816" s="232" t="s">
        <v>150</v>
      </c>
      <c r="E816" s="241" t="s">
        <v>1</v>
      </c>
      <c r="F816" s="242" t="s">
        <v>1011</v>
      </c>
      <c r="G816" s="240"/>
      <c r="H816" s="241" t="s">
        <v>1</v>
      </c>
      <c r="I816" s="243"/>
      <c r="J816" s="240"/>
      <c r="K816" s="240"/>
      <c r="L816" s="244"/>
      <c r="M816" s="245"/>
      <c r="N816" s="246"/>
      <c r="O816" s="246"/>
      <c r="P816" s="246"/>
      <c r="Q816" s="246"/>
      <c r="R816" s="246"/>
      <c r="S816" s="246"/>
      <c r="T816" s="247"/>
      <c r="U816" s="13"/>
      <c r="V816" s="13"/>
      <c r="W816" s="13"/>
      <c r="X816" s="13"/>
      <c r="Y816" s="13"/>
      <c r="Z816" s="13"/>
      <c r="AA816" s="13"/>
      <c r="AB816" s="13"/>
      <c r="AC816" s="13"/>
      <c r="AD816" s="13"/>
      <c r="AE816" s="13"/>
      <c r="AT816" s="248" t="s">
        <v>150</v>
      </c>
      <c r="AU816" s="248" t="s">
        <v>86</v>
      </c>
      <c r="AV816" s="13" t="s">
        <v>84</v>
      </c>
      <c r="AW816" s="13" t="s">
        <v>32</v>
      </c>
      <c r="AX816" s="13" t="s">
        <v>76</v>
      </c>
      <c r="AY816" s="248" t="s">
        <v>136</v>
      </c>
    </row>
    <row r="817" s="14" customFormat="1">
      <c r="A817" s="14"/>
      <c r="B817" s="249"/>
      <c r="C817" s="250"/>
      <c r="D817" s="232" t="s">
        <v>150</v>
      </c>
      <c r="E817" s="251" t="s">
        <v>1</v>
      </c>
      <c r="F817" s="252" t="s">
        <v>1012</v>
      </c>
      <c r="G817" s="250"/>
      <c r="H817" s="253">
        <v>36.612000000000002</v>
      </c>
      <c r="I817" s="254"/>
      <c r="J817" s="250"/>
      <c r="K817" s="250"/>
      <c r="L817" s="255"/>
      <c r="M817" s="256"/>
      <c r="N817" s="257"/>
      <c r="O817" s="257"/>
      <c r="P817" s="257"/>
      <c r="Q817" s="257"/>
      <c r="R817" s="257"/>
      <c r="S817" s="257"/>
      <c r="T817" s="258"/>
      <c r="U817" s="14"/>
      <c r="V817" s="14"/>
      <c r="W817" s="14"/>
      <c r="X817" s="14"/>
      <c r="Y817" s="14"/>
      <c r="Z817" s="14"/>
      <c r="AA817" s="14"/>
      <c r="AB817" s="14"/>
      <c r="AC817" s="14"/>
      <c r="AD817" s="14"/>
      <c r="AE817" s="14"/>
      <c r="AT817" s="259" t="s">
        <v>150</v>
      </c>
      <c r="AU817" s="259" t="s">
        <v>86</v>
      </c>
      <c r="AV817" s="14" t="s">
        <v>86</v>
      </c>
      <c r="AW817" s="14" t="s">
        <v>32</v>
      </c>
      <c r="AX817" s="14" t="s">
        <v>76</v>
      </c>
      <c r="AY817" s="259" t="s">
        <v>136</v>
      </c>
    </row>
    <row r="818" s="15" customFormat="1">
      <c r="A818" s="15"/>
      <c r="B818" s="260"/>
      <c r="C818" s="261"/>
      <c r="D818" s="232" t="s">
        <v>150</v>
      </c>
      <c r="E818" s="262" t="s">
        <v>1</v>
      </c>
      <c r="F818" s="263" t="s">
        <v>153</v>
      </c>
      <c r="G818" s="261"/>
      <c r="H818" s="264">
        <v>506.50000000000006</v>
      </c>
      <c r="I818" s="265"/>
      <c r="J818" s="261"/>
      <c r="K818" s="261"/>
      <c r="L818" s="266"/>
      <c r="M818" s="267"/>
      <c r="N818" s="268"/>
      <c r="O818" s="268"/>
      <c r="P818" s="268"/>
      <c r="Q818" s="268"/>
      <c r="R818" s="268"/>
      <c r="S818" s="268"/>
      <c r="T818" s="269"/>
      <c r="U818" s="15"/>
      <c r="V818" s="15"/>
      <c r="W818" s="15"/>
      <c r="X818" s="15"/>
      <c r="Y818" s="15"/>
      <c r="Z818" s="15"/>
      <c r="AA818" s="15"/>
      <c r="AB818" s="15"/>
      <c r="AC818" s="15"/>
      <c r="AD818" s="15"/>
      <c r="AE818" s="15"/>
      <c r="AT818" s="270" t="s">
        <v>150</v>
      </c>
      <c r="AU818" s="270" t="s">
        <v>86</v>
      </c>
      <c r="AV818" s="15" t="s">
        <v>144</v>
      </c>
      <c r="AW818" s="15" t="s">
        <v>32</v>
      </c>
      <c r="AX818" s="15" t="s">
        <v>84</v>
      </c>
      <c r="AY818" s="270" t="s">
        <v>136</v>
      </c>
    </row>
    <row r="819" s="2" customFormat="1" ht="16.5" customHeight="1">
      <c r="A819" s="39"/>
      <c r="B819" s="40"/>
      <c r="C819" s="219" t="s">
        <v>1013</v>
      </c>
      <c r="D819" s="219" t="s">
        <v>139</v>
      </c>
      <c r="E819" s="220" t="s">
        <v>1014</v>
      </c>
      <c r="F819" s="221" t="s">
        <v>1015</v>
      </c>
      <c r="G819" s="222" t="s">
        <v>142</v>
      </c>
      <c r="H819" s="223">
        <v>506.5</v>
      </c>
      <c r="I819" s="224"/>
      <c r="J819" s="225">
        <f>ROUND(I819*H819,2)</f>
        <v>0</v>
      </c>
      <c r="K819" s="221" t="s">
        <v>143</v>
      </c>
      <c r="L819" s="45"/>
      <c r="M819" s="226" t="s">
        <v>1</v>
      </c>
      <c r="N819" s="227" t="s">
        <v>41</v>
      </c>
      <c r="O819" s="92"/>
      <c r="P819" s="228">
        <f>O819*H819</f>
        <v>0</v>
      </c>
      <c r="Q819" s="228">
        <v>0.00029999999999999997</v>
      </c>
      <c r="R819" s="228">
        <f>Q819*H819</f>
        <v>0.15194999999999997</v>
      </c>
      <c r="S819" s="228">
        <v>0</v>
      </c>
      <c r="T819" s="229">
        <f>S819*H819</f>
        <v>0</v>
      </c>
      <c r="U819" s="39"/>
      <c r="V819" s="39"/>
      <c r="W819" s="39"/>
      <c r="X819" s="39"/>
      <c r="Y819" s="39"/>
      <c r="Z819" s="39"/>
      <c r="AA819" s="39"/>
      <c r="AB819" s="39"/>
      <c r="AC819" s="39"/>
      <c r="AD819" s="39"/>
      <c r="AE819" s="39"/>
      <c r="AR819" s="230" t="s">
        <v>473</v>
      </c>
      <c r="AT819" s="230" t="s">
        <v>139</v>
      </c>
      <c r="AU819" s="230" t="s">
        <v>86</v>
      </c>
      <c r="AY819" s="18" t="s">
        <v>136</v>
      </c>
      <c r="BE819" s="231">
        <f>IF(N819="základní",J819,0)</f>
        <v>0</v>
      </c>
      <c r="BF819" s="231">
        <f>IF(N819="snížená",J819,0)</f>
        <v>0</v>
      </c>
      <c r="BG819" s="231">
        <f>IF(N819="zákl. přenesená",J819,0)</f>
        <v>0</v>
      </c>
      <c r="BH819" s="231">
        <f>IF(N819="sníž. přenesená",J819,0)</f>
        <v>0</v>
      </c>
      <c r="BI819" s="231">
        <f>IF(N819="nulová",J819,0)</f>
        <v>0</v>
      </c>
      <c r="BJ819" s="18" t="s">
        <v>84</v>
      </c>
      <c r="BK819" s="231">
        <f>ROUND(I819*H819,2)</f>
        <v>0</v>
      </c>
      <c r="BL819" s="18" t="s">
        <v>473</v>
      </c>
      <c r="BM819" s="230" t="s">
        <v>1016</v>
      </c>
    </row>
    <row r="820" s="2" customFormat="1">
      <c r="A820" s="39"/>
      <c r="B820" s="40"/>
      <c r="C820" s="41"/>
      <c r="D820" s="232" t="s">
        <v>146</v>
      </c>
      <c r="E820" s="41"/>
      <c r="F820" s="233" t="s">
        <v>1017</v>
      </c>
      <c r="G820" s="41"/>
      <c r="H820" s="41"/>
      <c r="I820" s="234"/>
      <c r="J820" s="41"/>
      <c r="K820" s="41"/>
      <c r="L820" s="45"/>
      <c r="M820" s="235"/>
      <c r="N820" s="236"/>
      <c r="O820" s="92"/>
      <c r="P820" s="92"/>
      <c r="Q820" s="92"/>
      <c r="R820" s="92"/>
      <c r="S820" s="92"/>
      <c r="T820" s="93"/>
      <c r="U820" s="39"/>
      <c r="V820" s="39"/>
      <c r="W820" s="39"/>
      <c r="X820" s="39"/>
      <c r="Y820" s="39"/>
      <c r="Z820" s="39"/>
      <c r="AA820" s="39"/>
      <c r="AB820" s="39"/>
      <c r="AC820" s="39"/>
      <c r="AD820" s="39"/>
      <c r="AE820" s="39"/>
      <c r="AT820" s="18" t="s">
        <v>146</v>
      </c>
      <c r="AU820" s="18" t="s">
        <v>86</v>
      </c>
    </row>
    <row r="821" s="2" customFormat="1">
      <c r="A821" s="39"/>
      <c r="B821" s="40"/>
      <c r="C821" s="41"/>
      <c r="D821" s="237" t="s">
        <v>148</v>
      </c>
      <c r="E821" s="41"/>
      <c r="F821" s="238" t="s">
        <v>1018</v>
      </c>
      <c r="G821" s="41"/>
      <c r="H821" s="41"/>
      <c r="I821" s="234"/>
      <c r="J821" s="41"/>
      <c r="K821" s="41"/>
      <c r="L821" s="45"/>
      <c r="M821" s="235"/>
      <c r="N821" s="236"/>
      <c r="O821" s="92"/>
      <c r="P821" s="92"/>
      <c r="Q821" s="92"/>
      <c r="R821" s="92"/>
      <c r="S821" s="92"/>
      <c r="T821" s="93"/>
      <c r="U821" s="39"/>
      <c r="V821" s="39"/>
      <c r="W821" s="39"/>
      <c r="X821" s="39"/>
      <c r="Y821" s="39"/>
      <c r="Z821" s="39"/>
      <c r="AA821" s="39"/>
      <c r="AB821" s="39"/>
      <c r="AC821" s="39"/>
      <c r="AD821" s="39"/>
      <c r="AE821" s="39"/>
      <c r="AT821" s="18" t="s">
        <v>148</v>
      </c>
      <c r="AU821" s="18" t="s">
        <v>86</v>
      </c>
    </row>
    <row r="822" s="13" customFormat="1">
      <c r="A822" s="13"/>
      <c r="B822" s="239"/>
      <c r="C822" s="240"/>
      <c r="D822" s="232" t="s">
        <v>150</v>
      </c>
      <c r="E822" s="241" t="s">
        <v>1</v>
      </c>
      <c r="F822" s="242" t="s">
        <v>1007</v>
      </c>
      <c r="G822" s="240"/>
      <c r="H822" s="241" t="s">
        <v>1</v>
      </c>
      <c r="I822" s="243"/>
      <c r="J822" s="240"/>
      <c r="K822" s="240"/>
      <c r="L822" s="244"/>
      <c r="M822" s="245"/>
      <c r="N822" s="246"/>
      <c r="O822" s="246"/>
      <c r="P822" s="246"/>
      <c r="Q822" s="246"/>
      <c r="R822" s="246"/>
      <c r="S822" s="246"/>
      <c r="T822" s="247"/>
      <c r="U822" s="13"/>
      <c r="V822" s="13"/>
      <c r="W822" s="13"/>
      <c r="X822" s="13"/>
      <c r="Y822" s="13"/>
      <c r="Z822" s="13"/>
      <c r="AA822" s="13"/>
      <c r="AB822" s="13"/>
      <c r="AC822" s="13"/>
      <c r="AD822" s="13"/>
      <c r="AE822" s="13"/>
      <c r="AT822" s="248" t="s">
        <v>150</v>
      </c>
      <c r="AU822" s="248" t="s">
        <v>86</v>
      </c>
      <c r="AV822" s="13" t="s">
        <v>84</v>
      </c>
      <c r="AW822" s="13" t="s">
        <v>32</v>
      </c>
      <c r="AX822" s="13" t="s">
        <v>76</v>
      </c>
      <c r="AY822" s="248" t="s">
        <v>136</v>
      </c>
    </row>
    <row r="823" s="14" customFormat="1">
      <c r="A823" s="14"/>
      <c r="B823" s="249"/>
      <c r="C823" s="250"/>
      <c r="D823" s="232" t="s">
        <v>150</v>
      </c>
      <c r="E823" s="251" t="s">
        <v>1</v>
      </c>
      <c r="F823" s="252" t="s">
        <v>1008</v>
      </c>
      <c r="G823" s="250"/>
      <c r="H823" s="253">
        <v>145.00800000000001</v>
      </c>
      <c r="I823" s="254"/>
      <c r="J823" s="250"/>
      <c r="K823" s="250"/>
      <c r="L823" s="255"/>
      <c r="M823" s="256"/>
      <c r="N823" s="257"/>
      <c r="O823" s="257"/>
      <c r="P823" s="257"/>
      <c r="Q823" s="257"/>
      <c r="R823" s="257"/>
      <c r="S823" s="257"/>
      <c r="T823" s="258"/>
      <c r="U823" s="14"/>
      <c r="V823" s="14"/>
      <c r="W823" s="14"/>
      <c r="X823" s="14"/>
      <c r="Y823" s="14"/>
      <c r="Z823" s="14"/>
      <c r="AA823" s="14"/>
      <c r="AB823" s="14"/>
      <c r="AC823" s="14"/>
      <c r="AD823" s="14"/>
      <c r="AE823" s="14"/>
      <c r="AT823" s="259" t="s">
        <v>150</v>
      </c>
      <c r="AU823" s="259" t="s">
        <v>86</v>
      </c>
      <c r="AV823" s="14" t="s">
        <v>86</v>
      </c>
      <c r="AW823" s="14" t="s">
        <v>32</v>
      </c>
      <c r="AX823" s="14" t="s">
        <v>76</v>
      </c>
      <c r="AY823" s="259" t="s">
        <v>136</v>
      </c>
    </row>
    <row r="824" s="14" customFormat="1">
      <c r="A824" s="14"/>
      <c r="B824" s="249"/>
      <c r="C824" s="250"/>
      <c r="D824" s="232" t="s">
        <v>150</v>
      </c>
      <c r="E824" s="251" t="s">
        <v>1</v>
      </c>
      <c r="F824" s="252" t="s">
        <v>1009</v>
      </c>
      <c r="G824" s="250"/>
      <c r="H824" s="253">
        <v>82</v>
      </c>
      <c r="I824" s="254"/>
      <c r="J824" s="250"/>
      <c r="K824" s="250"/>
      <c r="L824" s="255"/>
      <c r="M824" s="256"/>
      <c r="N824" s="257"/>
      <c r="O824" s="257"/>
      <c r="P824" s="257"/>
      <c r="Q824" s="257"/>
      <c r="R824" s="257"/>
      <c r="S824" s="257"/>
      <c r="T824" s="258"/>
      <c r="U824" s="14"/>
      <c r="V824" s="14"/>
      <c r="W824" s="14"/>
      <c r="X824" s="14"/>
      <c r="Y824" s="14"/>
      <c r="Z824" s="14"/>
      <c r="AA824" s="14"/>
      <c r="AB824" s="14"/>
      <c r="AC824" s="14"/>
      <c r="AD824" s="14"/>
      <c r="AE824" s="14"/>
      <c r="AT824" s="259" t="s">
        <v>150</v>
      </c>
      <c r="AU824" s="259" t="s">
        <v>86</v>
      </c>
      <c r="AV824" s="14" t="s">
        <v>86</v>
      </c>
      <c r="AW824" s="14" t="s">
        <v>32</v>
      </c>
      <c r="AX824" s="14" t="s">
        <v>76</v>
      </c>
      <c r="AY824" s="259" t="s">
        <v>136</v>
      </c>
    </row>
    <row r="825" s="14" customFormat="1">
      <c r="A825" s="14"/>
      <c r="B825" s="249"/>
      <c r="C825" s="250"/>
      <c r="D825" s="232" t="s">
        <v>150</v>
      </c>
      <c r="E825" s="251" t="s">
        <v>1</v>
      </c>
      <c r="F825" s="252" t="s">
        <v>1010</v>
      </c>
      <c r="G825" s="250"/>
      <c r="H825" s="253">
        <v>242.88</v>
      </c>
      <c r="I825" s="254"/>
      <c r="J825" s="250"/>
      <c r="K825" s="250"/>
      <c r="L825" s="255"/>
      <c r="M825" s="256"/>
      <c r="N825" s="257"/>
      <c r="O825" s="257"/>
      <c r="P825" s="257"/>
      <c r="Q825" s="257"/>
      <c r="R825" s="257"/>
      <c r="S825" s="257"/>
      <c r="T825" s="258"/>
      <c r="U825" s="14"/>
      <c r="V825" s="14"/>
      <c r="W825" s="14"/>
      <c r="X825" s="14"/>
      <c r="Y825" s="14"/>
      <c r="Z825" s="14"/>
      <c r="AA825" s="14"/>
      <c r="AB825" s="14"/>
      <c r="AC825" s="14"/>
      <c r="AD825" s="14"/>
      <c r="AE825" s="14"/>
      <c r="AT825" s="259" t="s">
        <v>150</v>
      </c>
      <c r="AU825" s="259" t="s">
        <v>86</v>
      </c>
      <c r="AV825" s="14" t="s">
        <v>86</v>
      </c>
      <c r="AW825" s="14" t="s">
        <v>32</v>
      </c>
      <c r="AX825" s="14" t="s">
        <v>76</v>
      </c>
      <c r="AY825" s="259" t="s">
        <v>136</v>
      </c>
    </row>
    <row r="826" s="13" customFormat="1">
      <c r="A826" s="13"/>
      <c r="B826" s="239"/>
      <c r="C826" s="240"/>
      <c r="D826" s="232" t="s">
        <v>150</v>
      </c>
      <c r="E826" s="241" t="s">
        <v>1</v>
      </c>
      <c r="F826" s="242" t="s">
        <v>1011</v>
      </c>
      <c r="G826" s="240"/>
      <c r="H826" s="241" t="s">
        <v>1</v>
      </c>
      <c r="I826" s="243"/>
      <c r="J826" s="240"/>
      <c r="K826" s="240"/>
      <c r="L826" s="244"/>
      <c r="M826" s="245"/>
      <c r="N826" s="246"/>
      <c r="O826" s="246"/>
      <c r="P826" s="246"/>
      <c r="Q826" s="246"/>
      <c r="R826" s="246"/>
      <c r="S826" s="246"/>
      <c r="T826" s="247"/>
      <c r="U826" s="13"/>
      <c r="V826" s="13"/>
      <c r="W826" s="13"/>
      <c r="X826" s="13"/>
      <c r="Y826" s="13"/>
      <c r="Z826" s="13"/>
      <c r="AA826" s="13"/>
      <c r="AB826" s="13"/>
      <c r="AC826" s="13"/>
      <c r="AD826" s="13"/>
      <c r="AE826" s="13"/>
      <c r="AT826" s="248" t="s">
        <v>150</v>
      </c>
      <c r="AU826" s="248" t="s">
        <v>86</v>
      </c>
      <c r="AV826" s="13" t="s">
        <v>84</v>
      </c>
      <c r="AW826" s="13" t="s">
        <v>32</v>
      </c>
      <c r="AX826" s="13" t="s">
        <v>76</v>
      </c>
      <c r="AY826" s="248" t="s">
        <v>136</v>
      </c>
    </row>
    <row r="827" s="14" customFormat="1">
      <c r="A827" s="14"/>
      <c r="B827" s="249"/>
      <c r="C827" s="250"/>
      <c r="D827" s="232" t="s">
        <v>150</v>
      </c>
      <c r="E827" s="251" t="s">
        <v>1</v>
      </c>
      <c r="F827" s="252" t="s">
        <v>1012</v>
      </c>
      <c r="G827" s="250"/>
      <c r="H827" s="253">
        <v>36.612000000000002</v>
      </c>
      <c r="I827" s="254"/>
      <c r="J827" s="250"/>
      <c r="K827" s="250"/>
      <c r="L827" s="255"/>
      <c r="M827" s="256"/>
      <c r="N827" s="257"/>
      <c r="O827" s="257"/>
      <c r="P827" s="257"/>
      <c r="Q827" s="257"/>
      <c r="R827" s="257"/>
      <c r="S827" s="257"/>
      <c r="T827" s="258"/>
      <c r="U827" s="14"/>
      <c r="V827" s="14"/>
      <c r="W827" s="14"/>
      <c r="X827" s="14"/>
      <c r="Y827" s="14"/>
      <c r="Z827" s="14"/>
      <c r="AA827" s="14"/>
      <c r="AB827" s="14"/>
      <c r="AC827" s="14"/>
      <c r="AD827" s="14"/>
      <c r="AE827" s="14"/>
      <c r="AT827" s="259" t="s">
        <v>150</v>
      </c>
      <c r="AU827" s="259" t="s">
        <v>86</v>
      </c>
      <c r="AV827" s="14" t="s">
        <v>86</v>
      </c>
      <c r="AW827" s="14" t="s">
        <v>32</v>
      </c>
      <c r="AX827" s="14" t="s">
        <v>76</v>
      </c>
      <c r="AY827" s="259" t="s">
        <v>136</v>
      </c>
    </row>
    <row r="828" s="15" customFormat="1">
      <c r="A828" s="15"/>
      <c r="B828" s="260"/>
      <c r="C828" s="261"/>
      <c r="D828" s="232" t="s">
        <v>150</v>
      </c>
      <c r="E828" s="262" t="s">
        <v>1</v>
      </c>
      <c r="F828" s="263" t="s">
        <v>153</v>
      </c>
      <c r="G828" s="261"/>
      <c r="H828" s="264">
        <v>506.50000000000006</v>
      </c>
      <c r="I828" s="265"/>
      <c r="J828" s="261"/>
      <c r="K828" s="261"/>
      <c r="L828" s="266"/>
      <c r="M828" s="267"/>
      <c r="N828" s="268"/>
      <c r="O828" s="268"/>
      <c r="P828" s="268"/>
      <c r="Q828" s="268"/>
      <c r="R828" s="268"/>
      <c r="S828" s="268"/>
      <c r="T828" s="269"/>
      <c r="U828" s="15"/>
      <c r="V828" s="15"/>
      <c r="W828" s="15"/>
      <c r="X828" s="15"/>
      <c r="Y828" s="15"/>
      <c r="Z828" s="15"/>
      <c r="AA828" s="15"/>
      <c r="AB828" s="15"/>
      <c r="AC828" s="15"/>
      <c r="AD828" s="15"/>
      <c r="AE828" s="15"/>
      <c r="AT828" s="270" t="s">
        <v>150</v>
      </c>
      <c r="AU828" s="270" t="s">
        <v>86</v>
      </c>
      <c r="AV828" s="15" t="s">
        <v>144</v>
      </c>
      <c r="AW828" s="15" t="s">
        <v>32</v>
      </c>
      <c r="AX828" s="15" t="s">
        <v>84</v>
      </c>
      <c r="AY828" s="270" t="s">
        <v>136</v>
      </c>
    </row>
    <row r="829" s="2" customFormat="1" ht="24.15" customHeight="1">
      <c r="A829" s="39"/>
      <c r="B829" s="40"/>
      <c r="C829" s="219" t="s">
        <v>1019</v>
      </c>
      <c r="D829" s="219" t="s">
        <v>139</v>
      </c>
      <c r="E829" s="220" t="s">
        <v>1020</v>
      </c>
      <c r="F829" s="221" t="s">
        <v>1021</v>
      </c>
      <c r="G829" s="222" t="s">
        <v>142</v>
      </c>
      <c r="H829" s="223">
        <v>506.5</v>
      </c>
      <c r="I829" s="224"/>
      <c r="J829" s="225">
        <f>ROUND(I829*H829,2)</f>
        <v>0</v>
      </c>
      <c r="K829" s="221" t="s">
        <v>143</v>
      </c>
      <c r="L829" s="45"/>
      <c r="M829" s="226" t="s">
        <v>1</v>
      </c>
      <c r="N829" s="227" t="s">
        <v>41</v>
      </c>
      <c r="O829" s="92"/>
      <c r="P829" s="228">
        <f>O829*H829</f>
        <v>0</v>
      </c>
      <c r="Q829" s="228">
        <v>0.0015</v>
      </c>
      <c r="R829" s="228">
        <f>Q829*H829</f>
        <v>0.75975000000000004</v>
      </c>
      <c r="S829" s="228">
        <v>0</v>
      </c>
      <c r="T829" s="229">
        <f>S829*H829</f>
        <v>0</v>
      </c>
      <c r="U829" s="39"/>
      <c r="V829" s="39"/>
      <c r="W829" s="39"/>
      <c r="X829" s="39"/>
      <c r="Y829" s="39"/>
      <c r="Z829" s="39"/>
      <c r="AA829" s="39"/>
      <c r="AB829" s="39"/>
      <c r="AC829" s="39"/>
      <c r="AD829" s="39"/>
      <c r="AE829" s="39"/>
      <c r="AR829" s="230" t="s">
        <v>473</v>
      </c>
      <c r="AT829" s="230" t="s">
        <v>139</v>
      </c>
      <c r="AU829" s="230" t="s">
        <v>86</v>
      </c>
      <c r="AY829" s="18" t="s">
        <v>136</v>
      </c>
      <c r="BE829" s="231">
        <f>IF(N829="základní",J829,0)</f>
        <v>0</v>
      </c>
      <c r="BF829" s="231">
        <f>IF(N829="snížená",J829,0)</f>
        <v>0</v>
      </c>
      <c r="BG829" s="231">
        <f>IF(N829="zákl. přenesená",J829,0)</f>
        <v>0</v>
      </c>
      <c r="BH829" s="231">
        <f>IF(N829="sníž. přenesená",J829,0)</f>
        <v>0</v>
      </c>
      <c r="BI829" s="231">
        <f>IF(N829="nulová",J829,0)</f>
        <v>0</v>
      </c>
      <c r="BJ829" s="18" t="s">
        <v>84</v>
      </c>
      <c r="BK829" s="231">
        <f>ROUND(I829*H829,2)</f>
        <v>0</v>
      </c>
      <c r="BL829" s="18" t="s">
        <v>473</v>
      </c>
      <c r="BM829" s="230" t="s">
        <v>1022</v>
      </c>
    </row>
    <row r="830" s="2" customFormat="1">
      <c r="A830" s="39"/>
      <c r="B830" s="40"/>
      <c r="C830" s="41"/>
      <c r="D830" s="232" t="s">
        <v>146</v>
      </c>
      <c r="E830" s="41"/>
      <c r="F830" s="233" t="s">
        <v>1023</v>
      </c>
      <c r="G830" s="41"/>
      <c r="H830" s="41"/>
      <c r="I830" s="234"/>
      <c r="J830" s="41"/>
      <c r="K830" s="41"/>
      <c r="L830" s="45"/>
      <c r="M830" s="235"/>
      <c r="N830" s="236"/>
      <c r="O830" s="92"/>
      <c r="P830" s="92"/>
      <c r="Q830" s="92"/>
      <c r="R830" s="92"/>
      <c r="S830" s="92"/>
      <c r="T830" s="93"/>
      <c r="U830" s="39"/>
      <c r="V830" s="39"/>
      <c r="W830" s="39"/>
      <c r="X830" s="39"/>
      <c r="Y830" s="39"/>
      <c r="Z830" s="39"/>
      <c r="AA830" s="39"/>
      <c r="AB830" s="39"/>
      <c r="AC830" s="39"/>
      <c r="AD830" s="39"/>
      <c r="AE830" s="39"/>
      <c r="AT830" s="18" t="s">
        <v>146</v>
      </c>
      <c r="AU830" s="18" t="s">
        <v>86</v>
      </c>
    </row>
    <row r="831" s="2" customFormat="1">
      <c r="A831" s="39"/>
      <c r="B831" s="40"/>
      <c r="C831" s="41"/>
      <c r="D831" s="237" t="s">
        <v>148</v>
      </c>
      <c r="E831" s="41"/>
      <c r="F831" s="238" t="s">
        <v>1024</v>
      </c>
      <c r="G831" s="41"/>
      <c r="H831" s="41"/>
      <c r="I831" s="234"/>
      <c r="J831" s="41"/>
      <c r="K831" s="41"/>
      <c r="L831" s="45"/>
      <c r="M831" s="235"/>
      <c r="N831" s="236"/>
      <c r="O831" s="92"/>
      <c r="P831" s="92"/>
      <c r="Q831" s="92"/>
      <c r="R831" s="92"/>
      <c r="S831" s="92"/>
      <c r="T831" s="93"/>
      <c r="U831" s="39"/>
      <c r="V831" s="39"/>
      <c r="W831" s="39"/>
      <c r="X831" s="39"/>
      <c r="Y831" s="39"/>
      <c r="Z831" s="39"/>
      <c r="AA831" s="39"/>
      <c r="AB831" s="39"/>
      <c r="AC831" s="39"/>
      <c r="AD831" s="39"/>
      <c r="AE831" s="39"/>
      <c r="AT831" s="18" t="s">
        <v>148</v>
      </c>
      <c r="AU831" s="18" t="s">
        <v>86</v>
      </c>
    </row>
    <row r="832" s="13" customFormat="1">
      <c r="A832" s="13"/>
      <c r="B832" s="239"/>
      <c r="C832" s="240"/>
      <c r="D832" s="232" t="s">
        <v>150</v>
      </c>
      <c r="E832" s="241" t="s">
        <v>1</v>
      </c>
      <c r="F832" s="242" t="s">
        <v>1007</v>
      </c>
      <c r="G832" s="240"/>
      <c r="H832" s="241" t="s">
        <v>1</v>
      </c>
      <c r="I832" s="243"/>
      <c r="J832" s="240"/>
      <c r="K832" s="240"/>
      <c r="L832" s="244"/>
      <c r="M832" s="245"/>
      <c r="N832" s="246"/>
      <c r="O832" s="246"/>
      <c r="P832" s="246"/>
      <c r="Q832" s="246"/>
      <c r="R832" s="246"/>
      <c r="S832" s="246"/>
      <c r="T832" s="247"/>
      <c r="U832" s="13"/>
      <c r="V832" s="13"/>
      <c r="W832" s="13"/>
      <c r="X832" s="13"/>
      <c r="Y832" s="13"/>
      <c r="Z832" s="13"/>
      <c r="AA832" s="13"/>
      <c r="AB832" s="13"/>
      <c r="AC832" s="13"/>
      <c r="AD832" s="13"/>
      <c r="AE832" s="13"/>
      <c r="AT832" s="248" t="s">
        <v>150</v>
      </c>
      <c r="AU832" s="248" t="s">
        <v>86</v>
      </c>
      <c r="AV832" s="13" t="s">
        <v>84</v>
      </c>
      <c r="AW832" s="13" t="s">
        <v>32</v>
      </c>
      <c r="AX832" s="13" t="s">
        <v>76</v>
      </c>
      <c r="AY832" s="248" t="s">
        <v>136</v>
      </c>
    </row>
    <row r="833" s="14" customFormat="1">
      <c r="A833" s="14"/>
      <c r="B833" s="249"/>
      <c r="C833" s="250"/>
      <c r="D833" s="232" t="s">
        <v>150</v>
      </c>
      <c r="E833" s="251" t="s">
        <v>1</v>
      </c>
      <c r="F833" s="252" t="s">
        <v>1008</v>
      </c>
      <c r="G833" s="250"/>
      <c r="H833" s="253">
        <v>145.00800000000001</v>
      </c>
      <c r="I833" s="254"/>
      <c r="J833" s="250"/>
      <c r="K833" s="250"/>
      <c r="L833" s="255"/>
      <c r="M833" s="256"/>
      <c r="N833" s="257"/>
      <c r="O833" s="257"/>
      <c r="P833" s="257"/>
      <c r="Q833" s="257"/>
      <c r="R833" s="257"/>
      <c r="S833" s="257"/>
      <c r="T833" s="258"/>
      <c r="U833" s="14"/>
      <c r="V833" s="14"/>
      <c r="W833" s="14"/>
      <c r="X833" s="14"/>
      <c r="Y833" s="14"/>
      <c r="Z833" s="14"/>
      <c r="AA833" s="14"/>
      <c r="AB833" s="14"/>
      <c r="AC833" s="14"/>
      <c r="AD833" s="14"/>
      <c r="AE833" s="14"/>
      <c r="AT833" s="259" t="s">
        <v>150</v>
      </c>
      <c r="AU833" s="259" t="s">
        <v>86</v>
      </c>
      <c r="AV833" s="14" t="s">
        <v>86</v>
      </c>
      <c r="AW833" s="14" t="s">
        <v>32</v>
      </c>
      <c r="AX833" s="14" t="s">
        <v>76</v>
      </c>
      <c r="AY833" s="259" t="s">
        <v>136</v>
      </c>
    </row>
    <row r="834" s="14" customFormat="1">
      <c r="A834" s="14"/>
      <c r="B834" s="249"/>
      <c r="C834" s="250"/>
      <c r="D834" s="232" t="s">
        <v>150</v>
      </c>
      <c r="E834" s="251" t="s">
        <v>1</v>
      </c>
      <c r="F834" s="252" t="s">
        <v>1009</v>
      </c>
      <c r="G834" s="250"/>
      <c r="H834" s="253">
        <v>82</v>
      </c>
      <c r="I834" s="254"/>
      <c r="J834" s="250"/>
      <c r="K834" s="250"/>
      <c r="L834" s="255"/>
      <c r="M834" s="256"/>
      <c r="N834" s="257"/>
      <c r="O834" s="257"/>
      <c r="P834" s="257"/>
      <c r="Q834" s="257"/>
      <c r="R834" s="257"/>
      <c r="S834" s="257"/>
      <c r="T834" s="258"/>
      <c r="U834" s="14"/>
      <c r="V834" s="14"/>
      <c r="W834" s="14"/>
      <c r="X834" s="14"/>
      <c r="Y834" s="14"/>
      <c r="Z834" s="14"/>
      <c r="AA834" s="14"/>
      <c r="AB834" s="14"/>
      <c r="AC834" s="14"/>
      <c r="AD834" s="14"/>
      <c r="AE834" s="14"/>
      <c r="AT834" s="259" t="s">
        <v>150</v>
      </c>
      <c r="AU834" s="259" t="s">
        <v>86</v>
      </c>
      <c r="AV834" s="14" t="s">
        <v>86</v>
      </c>
      <c r="AW834" s="14" t="s">
        <v>32</v>
      </c>
      <c r="AX834" s="14" t="s">
        <v>76</v>
      </c>
      <c r="AY834" s="259" t="s">
        <v>136</v>
      </c>
    </row>
    <row r="835" s="14" customFormat="1">
      <c r="A835" s="14"/>
      <c r="B835" s="249"/>
      <c r="C835" s="250"/>
      <c r="D835" s="232" t="s">
        <v>150</v>
      </c>
      <c r="E835" s="251" t="s">
        <v>1</v>
      </c>
      <c r="F835" s="252" t="s">
        <v>1010</v>
      </c>
      <c r="G835" s="250"/>
      <c r="H835" s="253">
        <v>242.88</v>
      </c>
      <c r="I835" s="254"/>
      <c r="J835" s="250"/>
      <c r="K835" s="250"/>
      <c r="L835" s="255"/>
      <c r="M835" s="256"/>
      <c r="N835" s="257"/>
      <c r="O835" s="257"/>
      <c r="P835" s="257"/>
      <c r="Q835" s="257"/>
      <c r="R835" s="257"/>
      <c r="S835" s="257"/>
      <c r="T835" s="258"/>
      <c r="U835" s="14"/>
      <c r="V835" s="14"/>
      <c r="W835" s="14"/>
      <c r="X835" s="14"/>
      <c r="Y835" s="14"/>
      <c r="Z835" s="14"/>
      <c r="AA835" s="14"/>
      <c r="AB835" s="14"/>
      <c r="AC835" s="14"/>
      <c r="AD835" s="14"/>
      <c r="AE835" s="14"/>
      <c r="AT835" s="259" t="s">
        <v>150</v>
      </c>
      <c r="AU835" s="259" t="s">
        <v>86</v>
      </c>
      <c r="AV835" s="14" t="s">
        <v>86</v>
      </c>
      <c r="AW835" s="14" t="s">
        <v>32</v>
      </c>
      <c r="AX835" s="14" t="s">
        <v>76</v>
      </c>
      <c r="AY835" s="259" t="s">
        <v>136</v>
      </c>
    </row>
    <row r="836" s="13" customFormat="1">
      <c r="A836" s="13"/>
      <c r="B836" s="239"/>
      <c r="C836" s="240"/>
      <c r="D836" s="232" t="s">
        <v>150</v>
      </c>
      <c r="E836" s="241" t="s">
        <v>1</v>
      </c>
      <c r="F836" s="242" t="s">
        <v>1011</v>
      </c>
      <c r="G836" s="240"/>
      <c r="H836" s="241" t="s">
        <v>1</v>
      </c>
      <c r="I836" s="243"/>
      <c r="J836" s="240"/>
      <c r="K836" s="240"/>
      <c r="L836" s="244"/>
      <c r="M836" s="245"/>
      <c r="N836" s="246"/>
      <c r="O836" s="246"/>
      <c r="P836" s="246"/>
      <c r="Q836" s="246"/>
      <c r="R836" s="246"/>
      <c r="S836" s="246"/>
      <c r="T836" s="247"/>
      <c r="U836" s="13"/>
      <c r="V836" s="13"/>
      <c r="W836" s="13"/>
      <c r="X836" s="13"/>
      <c r="Y836" s="13"/>
      <c r="Z836" s="13"/>
      <c r="AA836" s="13"/>
      <c r="AB836" s="13"/>
      <c r="AC836" s="13"/>
      <c r="AD836" s="13"/>
      <c r="AE836" s="13"/>
      <c r="AT836" s="248" t="s">
        <v>150</v>
      </c>
      <c r="AU836" s="248" t="s">
        <v>86</v>
      </c>
      <c r="AV836" s="13" t="s">
        <v>84</v>
      </c>
      <c r="AW836" s="13" t="s">
        <v>32</v>
      </c>
      <c r="AX836" s="13" t="s">
        <v>76</v>
      </c>
      <c r="AY836" s="248" t="s">
        <v>136</v>
      </c>
    </row>
    <row r="837" s="14" customFormat="1">
      <c r="A837" s="14"/>
      <c r="B837" s="249"/>
      <c r="C837" s="250"/>
      <c r="D837" s="232" t="s">
        <v>150</v>
      </c>
      <c r="E837" s="251" t="s">
        <v>1</v>
      </c>
      <c r="F837" s="252" t="s">
        <v>1012</v>
      </c>
      <c r="G837" s="250"/>
      <c r="H837" s="253">
        <v>36.612000000000002</v>
      </c>
      <c r="I837" s="254"/>
      <c r="J837" s="250"/>
      <c r="K837" s="250"/>
      <c r="L837" s="255"/>
      <c r="M837" s="256"/>
      <c r="N837" s="257"/>
      <c r="O837" s="257"/>
      <c r="P837" s="257"/>
      <c r="Q837" s="257"/>
      <c r="R837" s="257"/>
      <c r="S837" s="257"/>
      <c r="T837" s="258"/>
      <c r="U837" s="14"/>
      <c r="V837" s="14"/>
      <c r="W837" s="14"/>
      <c r="X837" s="14"/>
      <c r="Y837" s="14"/>
      <c r="Z837" s="14"/>
      <c r="AA837" s="14"/>
      <c r="AB837" s="14"/>
      <c r="AC837" s="14"/>
      <c r="AD837" s="14"/>
      <c r="AE837" s="14"/>
      <c r="AT837" s="259" t="s">
        <v>150</v>
      </c>
      <c r="AU837" s="259" t="s">
        <v>86</v>
      </c>
      <c r="AV837" s="14" t="s">
        <v>86</v>
      </c>
      <c r="AW837" s="14" t="s">
        <v>32</v>
      </c>
      <c r="AX837" s="14" t="s">
        <v>76</v>
      </c>
      <c r="AY837" s="259" t="s">
        <v>136</v>
      </c>
    </row>
    <row r="838" s="15" customFormat="1">
      <c r="A838" s="15"/>
      <c r="B838" s="260"/>
      <c r="C838" s="261"/>
      <c r="D838" s="232" t="s">
        <v>150</v>
      </c>
      <c r="E838" s="262" t="s">
        <v>1</v>
      </c>
      <c r="F838" s="263" t="s">
        <v>153</v>
      </c>
      <c r="G838" s="261"/>
      <c r="H838" s="264">
        <v>506.50000000000006</v>
      </c>
      <c r="I838" s="265"/>
      <c r="J838" s="261"/>
      <c r="K838" s="261"/>
      <c r="L838" s="266"/>
      <c r="M838" s="267"/>
      <c r="N838" s="268"/>
      <c r="O838" s="268"/>
      <c r="P838" s="268"/>
      <c r="Q838" s="268"/>
      <c r="R838" s="268"/>
      <c r="S838" s="268"/>
      <c r="T838" s="269"/>
      <c r="U838" s="15"/>
      <c r="V838" s="15"/>
      <c r="W838" s="15"/>
      <c r="X838" s="15"/>
      <c r="Y838" s="15"/>
      <c r="Z838" s="15"/>
      <c r="AA838" s="15"/>
      <c r="AB838" s="15"/>
      <c r="AC838" s="15"/>
      <c r="AD838" s="15"/>
      <c r="AE838" s="15"/>
      <c r="AT838" s="270" t="s">
        <v>150</v>
      </c>
      <c r="AU838" s="270" t="s">
        <v>86</v>
      </c>
      <c r="AV838" s="15" t="s">
        <v>144</v>
      </c>
      <c r="AW838" s="15" t="s">
        <v>32</v>
      </c>
      <c r="AX838" s="15" t="s">
        <v>84</v>
      </c>
      <c r="AY838" s="270" t="s">
        <v>136</v>
      </c>
    </row>
    <row r="839" s="2" customFormat="1" ht="33" customHeight="1">
      <c r="A839" s="39"/>
      <c r="B839" s="40"/>
      <c r="C839" s="219" t="s">
        <v>1025</v>
      </c>
      <c r="D839" s="219" t="s">
        <v>139</v>
      </c>
      <c r="E839" s="220" t="s">
        <v>1026</v>
      </c>
      <c r="F839" s="221" t="s">
        <v>1027</v>
      </c>
      <c r="G839" s="222" t="s">
        <v>142</v>
      </c>
      <c r="H839" s="223">
        <v>506.5</v>
      </c>
      <c r="I839" s="224"/>
      <c r="J839" s="225">
        <f>ROUND(I839*H839,2)</f>
        <v>0</v>
      </c>
      <c r="K839" s="221" t="s">
        <v>143</v>
      </c>
      <c r="L839" s="45"/>
      <c r="M839" s="226" t="s">
        <v>1</v>
      </c>
      <c r="N839" s="227" t="s">
        <v>41</v>
      </c>
      <c r="O839" s="92"/>
      <c r="P839" s="228">
        <f>O839*H839</f>
        <v>0</v>
      </c>
      <c r="Q839" s="228">
        <v>0.0075500000000000003</v>
      </c>
      <c r="R839" s="228">
        <f>Q839*H839</f>
        <v>3.8240750000000001</v>
      </c>
      <c r="S839" s="228">
        <v>0</v>
      </c>
      <c r="T839" s="229">
        <f>S839*H839</f>
        <v>0</v>
      </c>
      <c r="U839" s="39"/>
      <c r="V839" s="39"/>
      <c r="W839" s="39"/>
      <c r="X839" s="39"/>
      <c r="Y839" s="39"/>
      <c r="Z839" s="39"/>
      <c r="AA839" s="39"/>
      <c r="AB839" s="39"/>
      <c r="AC839" s="39"/>
      <c r="AD839" s="39"/>
      <c r="AE839" s="39"/>
      <c r="AR839" s="230" t="s">
        <v>473</v>
      </c>
      <c r="AT839" s="230" t="s">
        <v>139</v>
      </c>
      <c r="AU839" s="230" t="s">
        <v>86</v>
      </c>
      <c r="AY839" s="18" t="s">
        <v>136</v>
      </c>
      <c r="BE839" s="231">
        <f>IF(N839="základní",J839,0)</f>
        <v>0</v>
      </c>
      <c r="BF839" s="231">
        <f>IF(N839="snížená",J839,0)</f>
        <v>0</v>
      </c>
      <c r="BG839" s="231">
        <f>IF(N839="zákl. přenesená",J839,0)</f>
        <v>0</v>
      </c>
      <c r="BH839" s="231">
        <f>IF(N839="sníž. přenesená",J839,0)</f>
        <v>0</v>
      </c>
      <c r="BI839" s="231">
        <f>IF(N839="nulová",J839,0)</f>
        <v>0</v>
      </c>
      <c r="BJ839" s="18" t="s">
        <v>84</v>
      </c>
      <c r="BK839" s="231">
        <f>ROUND(I839*H839,2)</f>
        <v>0</v>
      </c>
      <c r="BL839" s="18" t="s">
        <v>473</v>
      </c>
      <c r="BM839" s="230" t="s">
        <v>1028</v>
      </c>
    </row>
    <row r="840" s="2" customFormat="1">
      <c r="A840" s="39"/>
      <c r="B840" s="40"/>
      <c r="C840" s="41"/>
      <c r="D840" s="232" t="s">
        <v>146</v>
      </c>
      <c r="E840" s="41"/>
      <c r="F840" s="233" t="s">
        <v>1029</v>
      </c>
      <c r="G840" s="41"/>
      <c r="H840" s="41"/>
      <c r="I840" s="234"/>
      <c r="J840" s="41"/>
      <c r="K840" s="41"/>
      <c r="L840" s="45"/>
      <c r="M840" s="235"/>
      <c r="N840" s="236"/>
      <c r="O840" s="92"/>
      <c r="P840" s="92"/>
      <c r="Q840" s="92"/>
      <c r="R840" s="92"/>
      <c r="S840" s="92"/>
      <c r="T840" s="93"/>
      <c r="U840" s="39"/>
      <c r="V840" s="39"/>
      <c r="W840" s="39"/>
      <c r="X840" s="39"/>
      <c r="Y840" s="39"/>
      <c r="Z840" s="39"/>
      <c r="AA840" s="39"/>
      <c r="AB840" s="39"/>
      <c r="AC840" s="39"/>
      <c r="AD840" s="39"/>
      <c r="AE840" s="39"/>
      <c r="AT840" s="18" t="s">
        <v>146</v>
      </c>
      <c r="AU840" s="18" t="s">
        <v>86</v>
      </c>
    </row>
    <row r="841" s="2" customFormat="1">
      <c r="A841" s="39"/>
      <c r="B841" s="40"/>
      <c r="C841" s="41"/>
      <c r="D841" s="237" t="s">
        <v>148</v>
      </c>
      <c r="E841" s="41"/>
      <c r="F841" s="238" t="s">
        <v>1030</v>
      </c>
      <c r="G841" s="41"/>
      <c r="H841" s="41"/>
      <c r="I841" s="234"/>
      <c r="J841" s="41"/>
      <c r="K841" s="41"/>
      <c r="L841" s="45"/>
      <c r="M841" s="235"/>
      <c r="N841" s="236"/>
      <c r="O841" s="92"/>
      <c r="P841" s="92"/>
      <c r="Q841" s="92"/>
      <c r="R841" s="92"/>
      <c r="S841" s="92"/>
      <c r="T841" s="93"/>
      <c r="U841" s="39"/>
      <c r="V841" s="39"/>
      <c r="W841" s="39"/>
      <c r="X841" s="39"/>
      <c r="Y841" s="39"/>
      <c r="Z841" s="39"/>
      <c r="AA841" s="39"/>
      <c r="AB841" s="39"/>
      <c r="AC841" s="39"/>
      <c r="AD841" s="39"/>
      <c r="AE841" s="39"/>
      <c r="AT841" s="18" t="s">
        <v>148</v>
      </c>
      <c r="AU841" s="18" t="s">
        <v>86</v>
      </c>
    </row>
    <row r="842" s="13" customFormat="1">
      <c r="A842" s="13"/>
      <c r="B842" s="239"/>
      <c r="C842" s="240"/>
      <c r="D842" s="232" t="s">
        <v>150</v>
      </c>
      <c r="E842" s="241" t="s">
        <v>1</v>
      </c>
      <c r="F842" s="242" t="s">
        <v>1007</v>
      </c>
      <c r="G842" s="240"/>
      <c r="H842" s="241" t="s">
        <v>1</v>
      </c>
      <c r="I842" s="243"/>
      <c r="J842" s="240"/>
      <c r="K842" s="240"/>
      <c r="L842" s="244"/>
      <c r="M842" s="245"/>
      <c r="N842" s="246"/>
      <c r="O842" s="246"/>
      <c r="P842" s="246"/>
      <c r="Q842" s="246"/>
      <c r="R842" s="246"/>
      <c r="S842" s="246"/>
      <c r="T842" s="247"/>
      <c r="U842" s="13"/>
      <c r="V842" s="13"/>
      <c r="W842" s="13"/>
      <c r="X842" s="13"/>
      <c r="Y842" s="13"/>
      <c r="Z842" s="13"/>
      <c r="AA842" s="13"/>
      <c r="AB842" s="13"/>
      <c r="AC842" s="13"/>
      <c r="AD842" s="13"/>
      <c r="AE842" s="13"/>
      <c r="AT842" s="248" t="s">
        <v>150</v>
      </c>
      <c r="AU842" s="248" t="s">
        <v>86</v>
      </c>
      <c r="AV842" s="13" t="s">
        <v>84</v>
      </c>
      <c r="AW842" s="13" t="s">
        <v>32</v>
      </c>
      <c r="AX842" s="13" t="s">
        <v>76</v>
      </c>
      <c r="AY842" s="248" t="s">
        <v>136</v>
      </c>
    </row>
    <row r="843" s="14" customFormat="1">
      <c r="A843" s="14"/>
      <c r="B843" s="249"/>
      <c r="C843" s="250"/>
      <c r="D843" s="232" t="s">
        <v>150</v>
      </c>
      <c r="E843" s="251" t="s">
        <v>1</v>
      </c>
      <c r="F843" s="252" t="s">
        <v>1008</v>
      </c>
      <c r="G843" s="250"/>
      <c r="H843" s="253">
        <v>145.00800000000001</v>
      </c>
      <c r="I843" s="254"/>
      <c r="J843" s="250"/>
      <c r="K843" s="250"/>
      <c r="L843" s="255"/>
      <c r="M843" s="256"/>
      <c r="N843" s="257"/>
      <c r="O843" s="257"/>
      <c r="P843" s="257"/>
      <c r="Q843" s="257"/>
      <c r="R843" s="257"/>
      <c r="S843" s="257"/>
      <c r="T843" s="258"/>
      <c r="U843" s="14"/>
      <c r="V843" s="14"/>
      <c r="W843" s="14"/>
      <c r="X843" s="14"/>
      <c r="Y843" s="14"/>
      <c r="Z843" s="14"/>
      <c r="AA843" s="14"/>
      <c r="AB843" s="14"/>
      <c r="AC843" s="14"/>
      <c r="AD843" s="14"/>
      <c r="AE843" s="14"/>
      <c r="AT843" s="259" t="s">
        <v>150</v>
      </c>
      <c r="AU843" s="259" t="s">
        <v>86</v>
      </c>
      <c r="AV843" s="14" t="s">
        <v>86</v>
      </c>
      <c r="AW843" s="14" t="s">
        <v>32</v>
      </c>
      <c r="AX843" s="14" t="s">
        <v>76</v>
      </c>
      <c r="AY843" s="259" t="s">
        <v>136</v>
      </c>
    </row>
    <row r="844" s="14" customFormat="1">
      <c r="A844" s="14"/>
      <c r="B844" s="249"/>
      <c r="C844" s="250"/>
      <c r="D844" s="232" t="s">
        <v>150</v>
      </c>
      <c r="E844" s="251" t="s">
        <v>1</v>
      </c>
      <c r="F844" s="252" t="s">
        <v>1009</v>
      </c>
      <c r="G844" s="250"/>
      <c r="H844" s="253">
        <v>82</v>
      </c>
      <c r="I844" s="254"/>
      <c r="J844" s="250"/>
      <c r="K844" s="250"/>
      <c r="L844" s="255"/>
      <c r="M844" s="256"/>
      <c r="N844" s="257"/>
      <c r="O844" s="257"/>
      <c r="P844" s="257"/>
      <c r="Q844" s="257"/>
      <c r="R844" s="257"/>
      <c r="S844" s="257"/>
      <c r="T844" s="258"/>
      <c r="U844" s="14"/>
      <c r="V844" s="14"/>
      <c r="W844" s="14"/>
      <c r="X844" s="14"/>
      <c r="Y844" s="14"/>
      <c r="Z844" s="14"/>
      <c r="AA844" s="14"/>
      <c r="AB844" s="14"/>
      <c r="AC844" s="14"/>
      <c r="AD844" s="14"/>
      <c r="AE844" s="14"/>
      <c r="AT844" s="259" t="s">
        <v>150</v>
      </c>
      <c r="AU844" s="259" t="s">
        <v>86</v>
      </c>
      <c r="AV844" s="14" t="s">
        <v>86</v>
      </c>
      <c r="AW844" s="14" t="s">
        <v>32</v>
      </c>
      <c r="AX844" s="14" t="s">
        <v>76</v>
      </c>
      <c r="AY844" s="259" t="s">
        <v>136</v>
      </c>
    </row>
    <row r="845" s="14" customFormat="1">
      <c r="A845" s="14"/>
      <c r="B845" s="249"/>
      <c r="C845" s="250"/>
      <c r="D845" s="232" t="s">
        <v>150</v>
      </c>
      <c r="E845" s="251" t="s">
        <v>1</v>
      </c>
      <c r="F845" s="252" t="s">
        <v>1010</v>
      </c>
      <c r="G845" s="250"/>
      <c r="H845" s="253">
        <v>242.88</v>
      </c>
      <c r="I845" s="254"/>
      <c r="J845" s="250"/>
      <c r="K845" s="250"/>
      <c r="L845" s="255"/>
      <c r="M845" s="256"/>
      <c r="N845" s="257"/>
      <c r="O845" s="257"/>
      <c r="P845" s="257"/>
      <c r="Q845" s="257"/>
      <c r="R845" s="257"/>
      <c r="S845" s="257"/>
      <c r="T845" s="258"/>
      <c r="U845" s="14"/>
      <c r="V845" s="14"/>
      <c r="W845" s="14"/>
      <c r="X845" s="14"/>
      <c r="Y845" s="14"/>
      <c r="Z845" s="14"/>
      <c r="AA845" s="14"/>
      <c r="AB845" s="14"/>
      <c r="AC845" s="14"/>
      <c r="AD845" s="14"/>
      <c r="AE845" s="14"/>
      <c r="AT845" s="259" t="s">
        <v>150</v>
      </c>
      <c r="AU845" s="259" t="s">
        <v>86</v>
      </c>
      <c r="AV845" s="14" t="s">
        <v>86</v>
      </c>
      <c r="AW845" s="14" t="s">
        <v>32</v>
      </c>
      <c r="AX845" s="14" t="s">
        <v>76</v>
      </c>
      <c r="AY845" s="259" t="s">
        <v>136</v>
      </c>
    </row>
    <row r="846" s="13" customFormat="1">
      <c r="A846" s="13"/>
      <c r="B846" s="239"/>
      <c r="C846" s="240"/>
      <c r="D846" s="232" t="s">
        <v>150</v>
      </c>
      <c r="E846" s="241" t="s">
        <v>1</v>
      </c>
      <c r="F846" s="242" t="s">
        <v>1011</v>
      </c>
      <c r="G846" s="240"/>
      <c r="H846" s="241" t="s">
        <v>1</v>
      </c>
      <c r="I846" s="243"/>
      <c r="J846" s="240"/>
      <c r="K846" s="240"/>
      <c r="L846" s="244"/>
      <c r="M846" s="245"/>
      <c r="N846" s="246"/>
      <c r="O846" s="246"/>
      <c r="P846" s="246"/>
      <c r="Q846" s="246"/>
      <c r="R846" s="246"/>
      <c r="S846" s="246"/>
      <c r="T846" s="247"/>
      <c r="U846" s="13"/>
      <c r="V846" s="13"/>
      <c r="W846" s="13"/>
      <c r="X846" s="13"/>
      <c r="Y846" s="13"/>
      <c r="Z846" s="13"/>
      <c r="AA846" s="13"/>
      <c r="AB846" s="13"/>
      <c r="AC846" s="13"/>
      <c r="AD846" s="13"/>
      <c r="AE846" s="13"/>
      <c r="AT846" s="248" t="s">
        <v>150</v>
      </c>
      <c r="AU846" s="248" t="s">
        <v>86</v>
      </c>
      <c r="AV846" s="13" t="s">
        <v>84</v>
      </c>
      <c r="AW846" s="13" t="s">
        <v>32</v>
      </c>
      <c r="AX846" s="13" t="s">
        <v>76</v>
      </c>
      <c r="AY846" s="248" t="s">
        <v>136</v>
      </c>
    </row>
    <row r="847" s="14" customFormat="1">
      <c r="A847" s="14"/>
      <c r="B847" s="249"/>
      <c r="C847" s="250"/>
      <c r="D847" s="232" t="s">
        <v>150</v>
      </c>
      <c r="E847" s="251" t="s">
        <v>1</v>
      </c>
      <c r="F847" s="252" t="s">
        <v>1012</v>
      </c>
      <c r="G847" s="250"/>
      <c r="H847" s="253">
        <v>36.612000000000002</v>
      </c>
      <c r="I847" s="254"/>
      <c r="J847" s="250"/>
      <c r="K847" s="250"/>
      <c r="L847" s="255"/>
      <c r="M847" s="256"/>
      <c r="N847" s="257"/>
      <c r="O847" s="257"/>
      <c r="P847" s="257"/>
      <c r="Q847" s="257"/>
      <c r="R847" s="257"/>
      <c r="S847" s="257"/>
      <c r="T847" s="258"/>
      <c r="U847" s="14"/>
      <c r="V847" s="14"/>
      <c r="W847" s="14"/>
      <c r="X847" s="14"/>
      <c r="Y847" s="14"/>
      <c r="Z847" s="14"/>
      <c r="AA847" s="14"/>
      <c r="AB847" s="14"/>
      <c r="AC847" s="14"/>
      <c r="AD847" s="14"/>
      <c r="AE847" s="14"/>
      <c r="AT847" s="259" t="s">
        <v>150</v>
      </c>
      <c r="AU847" s="259" t="s">
        <v>86</v>
      </c>
      <c r="AV847" s="14" t="s">
        <v>86</v>
      </c>
      <c r="AW847" s="14" t="s">
        <v>32</v>
      </c>
      <c r="AX847" s="14" t="s">
        <v>76</v>
      </c>
      <c r="AY847" s="259" t="s">
        <v>136</v>
      </c>
    </row>
    <row r="848" s="15" customFormat="1">
      <c r="A848" s="15"/>
      <c r="B848" s="260"/>
      <c r="C848" s="261"/>
      <c r="D848" s="232" t="s">
        <v>150</v>
      </c>
      <c r="E848" s="262" t="s">
        <v>1</v>
      </c>
      <c r="F848" s="263" t="s">
        <v>153</v>
      </c>
      <c r="G848" s="261"/>
      <c r="H848" s="264">
        <v>506.50000000000006</v>
      </c>
      <c r="I848" s="265"/>
      <c r="J848" s="261"/>
      <c r="K848" s="261"/>
      <c r="L848" s="266"/>
      <c r="M848" s="267"/>
      <c r="N848" s="268"/>
      <c r="O848" s="268"/>
      <c r="P848" s="268"/>
      <c r="Q848" s="268"/>
      <c r="R848" s="268"/>
      <c r="S848" s="268"/>
      <c r="T848" s="269"/>
      <c r="U848" s="15"/>
      <c r="V848" s="15"/>
      <c r="W848" s="15"/>
      <c r="X848" s="15"/>
      <c r="Y848" s="15"/>
      <c r="Z848" s="15"/>
      <c r="AA848" s="15"/>
      <c r="AB848" s="15"/>
      <c r="AC848" s="15"/>
      <c r="AD848" s="15"/>
      <c r="AE848" s="15"/>
      <c r="AT848" s="270" t="s">
        <v>150</v>
      </c>
      <c r="AU848" s="270" t="s">
        <v>86</v>
      </c>
      <c r="AV848" s="15" t="s">
        <v>144</v>
      </c>
      <c r="AW848" s="15" t="s">
        <v>32</v>
      </c>
      <c r="AX848" s="15" t="s">
        <v>84</v>
      </c>
      <c r="AY848" s="270" t="s">
        <v>136</v>
      </c>
    </row>
    <row r="849" s="2" customFormat="1" ht="24.15" customHeight="1">
      <c r="A849" s="39"/>
      <c r="B849" s="40"/>
      <c r="C849" s="271" t="s">
        <v>1031</v>
      </c>
      <c r="D849" s="271" t="s">
        <v>155</v>
      </c>
      <c r="E849" s="272" t="s">
        <v>1032</v>
      </c>
      <c r="F849" s="273" t="s">
        <v>1033</v>
      </c>
      <c r="G849" s="274" t="s">
        <v>142</v>
      </c>
      <c r="H849" s="275">
        <v>582.47500000000002</v>
      </c>
      <c r="I849" s="276"/>
      <c r="J849" s="277">
        <f>ROUND(I849*H849,2)</f>
        <v>0</v>
      </c>
      <c r="K849" s="273" t="s">
        <v>143</v>
      </c>
      <c r="L849" s="278"/>
      <c r="M849" s="279" t="s">
        <v>1</v>
      </c>
      <c r="N849" s="280" t="s">
        <v>41</v>
      </c>
      <c r="O849" s="92"/>
      <c r="P849" s="228">
        <f>O849*H849</f>
        <v>0</v>
      </c>
      <c r="Q849" s="228">
        <v>0.018409999999999999</v>
      </c>
      <c r="R849" s="228">
        <f>Q849*H849</f>
        <v>10.72336475</v>
      </c>
      <c r="S849" s="228">
        <v>0</v>
      </c>
      <c r="T849" s="229">
        <f>S849*H849</f>
        <v>0</v>
      </c>
      <c r="U849" s="39"/>
      <c r="V849" s="39"/>
      <c r="W849" s="39"/>
      <c r="X849" s="39"/>
      <c r="Y849" s="39"/>
      <c r="Z849" s="39"/>
      <c r="AA849" s="39"/>
      <c r="AB849" s="39"/>
      <c r="AC849" s="39"/>
      <c r="AD849" s="39"/>
      <c r="AE849" s="39"/>
      <c r="AR849" s="230" t="s">
        <v>481</v>
      </c>
      <c r="AT849" s="230" t="s">
        <v>155</v>
      </c>
      <c r="AU849" s="230" t="s">
        <v>86</v>
      </c>
      <c r="AY849" s="18" t="s">
        <v>136</v>
      </c>
      <c r="BE849" s="231">
        <f>IF(N849="základní",J849,0)</f>
        <v>0</v>
      </c>
      <c r="BF849" s="231">
        <f>IF(N849="snížená",J849,0)</f>
        <v>0</v>
      </c>
      <c r="BG849" s="231">
        <f>IF(N849="zákl. přenesená",J849,0)</f>
        <v>0</v>
      </c>
      <c r="BH849" s="231">
        <f>IF(N849="sníž. přenesená",J849,0)</f>
        <v>0</v>
      </c>
      <c r="BI849" s="231">
        <f>IF(N849="nulová",J849,0)</f>
        <v>0</v>
      </c>
      <c r="BJ849" s="18" t="s">
        <v>84</v>
      </c>
      <c r="BK849" s="231">
        <f>ROUND(I849*H849,2)</f>
        <v>0</v>
      </c>
      <c r="BL849" s="18" t="s">
        <v>473</v>
      </c>
      <c r="BM849" s="230" t="s">
        <v>1034</v>
      </c>
    </row>
    <row r="850" s="2" customFormat="1">
      <c r="A850" s="39"/>
      <c r="B850" s="40"/>
      <c r="C850" s="41"/>
      <c r="D850" s="232" t="s">
        <v>146</v>
      </c>
      <c r="E850" s="41"/>
      <c r="F850" s="233" t="s">
        <v>1033</v>
      </c>
      <c r="G850" s="41"/>
      <c r="H850" s="41"/>
      <c r="I850" s="234"/>
      <c r="J850" s="41"/>
      <c r="K850" s="41"/>
      <c r="L850" s="45"/>
      <c r="M850" s="235"/>
      <c r="N850" s="236"/>
      <c r="O850" s="92"/>
      <c r="P850" s="92"/>
      <c r="Q850" s="92"/>
      <c r="R850" s="92"/>
      <c r="S850" s="92"/>
      <c r="T850" s="93"/>
      <c r="U850" s="39"/>
      <c r="V850" s="39"/>
      <c r="W850" s="39"/>
      <c r="X850" s="39"/>
      <c r="Y850" s="39"/>
      <c r="Z850" s="39"/>
      <c r="AA850" s="39"/>
      <c r="AB850" s="39"/>
      <c r="AC850" s="39"/>
      <c r="AD850" s="39"/>
      <c r="AE850" s="39"/>
      <c r="AT850" s="18" t="s">
        <v>146</v>
      </c>
      <c r="AU850" s="18" t="s">
        <v>86</v>
      </c>
    </row>
    <row r="851" s="14" customFormat="1">
      <c r="A851" s="14"/>
      <c r="B851" s="249"/>
      <c r="C851" s="250"/>
      <c r="D851" s="232" t="s">
        <v>150</v>
      </c>
      <c r="E851" s="250"/>
      <c r="F851" s="252" t="s">
        <v>1035</v>
      </c>
      <c r="G851" s="250"/>
      <c r="H851" s="253">
        <v>582.47500000000002</v>
      </c>
      <c r="I851" s="254"/>
      <c r="J851" s="250"/>
      <c r="K851" s="250"/>
      <c r="L851" s="255"/>
      <c r="M851" s="256"/>
      <c r="N851" s="257"/>
      <c r="O851" s="257"/>
      <c r="P851" s="257"/>
      <c r="Q851" s="257"/>
      <c r="R851" s="257"/>
      <c r="S851" s="257"/>
      <c r="T851" s="258"/>
      <c r="U851" s="14"/>
      <c r="V851" s="14"/>
      <c r="W851" s="14"/>
      <c r="X851" s="14"/>
      <c r="Y851" s="14"/>
      <c r="Z851" s="14"/>
      <c r="AA851" s="14"/>
      <c r="AB851" s="14"/>
      <c r="AC851" s="14"/>
      <c r="AD851" s="14"/>
      <c r="AE851" s="14"/>
      <c r="AT851" s="259" t="s">
        <v>150</v>
      </c>
      <c r="AU851" s="259" t="s">
        <v>86</v>
      </c>
      <c r="AV851" s="14" t="s">
        <v>86</v>
      </c>
      <c r="AW851" s="14" t="s">
        <v>4</v>
      </c>
      <c r="AX851" s="14" t="s">
        <v>84</v>
      </c>
      <c r="AY851" s="259" t="s">
        <v>136</v>
      </c>
    </row>
    <row r="852" s="2" customFormat="1" ht="24.15" customHeight="1">
      <c r="A852" s="39"/>
      <c r="B852" s="40"/>
      <c r="C852" s="219" t="s">
        <v>1036</v>
      </c>
      <c r="D852" s="219" t="s">
        <v>139</v>
      </c>
      <c r="E852" s="220" t="s">
        <v>1037</v>
      </c>
      <c r="F852" s="221" t="s">
        <v>1038</v>
      </c>
      <c r="G852" s="222" t="s">
        <v>509</v>
      </c>
      <c r="H852" s="292"/>
      <c r="I852" s="224"/>
      <c r="J852" s="225">
        <f>ROUND(I852*H852,2)</f>
        <v>0</v>
      </c>
      <c r="K852" s="221" t="s">
        <v>143</v>
      </c>
      <c r="L852" s="45"/>
      <c r="M852" s="226" t="s">
        <v>1</v>
      </c>
      <c r="N852" s="227" t="s">
        <v>41</v>
      </c>
      <c r="O852" s="92"/>
      <c r="P852" s="228">
        <f>O852*H852</f>
        <v>0</v>
      </c>
      <c r="Q852" s="228">
        <v>0</v>
      </c>
      <c r="R852" s="228">
        <f>Q852*H852</f>
        <v>0</v>
      </c>
      <c r="S852" s="228">
        <v>0</v>
      </c>
      <c r="T852" s="229">
        <f>S852*H852</f>
        <v>0</v>
      </c>
      <c r="U852" s="39"/>
      <c r="V852" s="39"/>
      <c r="W852" s="39"/>
      <c r="X852" s="39"/>
      <c r="Y852" s="39"/>
      <c r="Z852" s="39"/>
      <c r="AA852" s="39"/>
      <c r="AB852" s="39"/>
      <c r="AC852" s="39"/>
      <c r="AD852" s="39"/>
      <c r="AE852" s="39"/>
      <c r="AR852" s="230" t="s">
        <v>473</v>
      </c>
      <c r="AT852" s="230" t="s">
        <v>139</v>
      </c>
      <c r="AU852" s="230" t="s">
        <v>86</v>
      </c>
      <c r="AY852" s="18" t="s">
        <v>136</v>
      </c>
      <c r="BE852" s="231">
        <f>IF(N852="základní",J852,0)</f>
        <v>0</v>
      </c>
      <c r="BF852" s="231">
        <f>IF(N852="snížená",J852,0)</f>
        <v>0</v>
      </c>
      <c r="BG852" s="231">
        <f>IF(N852="zákl. přenesená",J852,0)</f>
        <v>0</v>
      </c>
      <c r="BH852" s="231">
        <f>IF(N852="sníž. přenesená",J852,0)</f>
        <v>0</v>
      </c>
      <c r="BI852" s="231">
        <f>IF(N852="nulová",J852,0)</f>
        <v>0</v>
      </c>
      <c r="BJ852" s="18" t="s">
        <v>84</v>
      </c>
      <c r="BK852" s="231">
        <f>ROUND(I852*H852,2)</f>
        <v>0</v>
      </c>
      <c r="BL852" s="18" t="s">
        <v>473</v>
      </c>
      <c r="BM852" s="230" t="s">
        <v>1039</v>
      </c>
    </row>
    <row r="853" s="2" customFormat="1">
      <c r="A853" s="39"/>
      <c r="B853" s="40"/>
      <c r="C853" s="41"/>
      <c r="D853" s="232" t="s">
        <v>146</v>
      </c>
      <c r="E853" s="41"/>
      <c r="F853" s="233" t="s">
        <v>1040</v>
      </c>
      <c r="G853" s="41"/>
      <c r="H853" s="41"/>
      <c r="I853" s="234"/>
      <c r="J853" s="41"/>
      <c r="K853" s="41"/>
      <c r="L853" s="45"/>
      <c r="M853" s="235"/>
      <c r="N853" s="236"/>
      <c r="O853" s="92"/>
      <c r="P853" s="92"/>
      <c r="Q853" s="92"/>
      <c r="R853" s="92"/>
      <c r="S853" s="92"/>
      <c r="T853" s="93"/>
      <c r="U853" s="39"/>
      <c r="V853" s="39"/>
      <c r="W853" s="39"/>
      <c r="X853" s="39"/>
      <c r="Y853" s="39"/>
      <c r="Z853" s="39"/>
      <c r="AA853" s="39"/>
      <c r="AB853" s="39"/>
      <c r="AC853" s="39"/>
      <c r="AD853" s="39"/>
      <c r="AE853" s="39"/>
      <c r="AT853" s="18" t="s">
        <v>146</v>
      </c>
      <c r="AU853" s="18" t="s">
        <v>86</v>
      </c>
    </row>
    <row r="854" s="2" customFormat="1">
      <c r="A854" s="39"/>
      <c r="B854" s="40"/>
      <c r="C854" s="41"/>
      <c r="D854" s="237" t="s">
        <v>148</v>
      </c>
      <c r="E854" s="41"/>
      <c r="F854" s="238" t="s">
        <v>1041</v>
      </c>
      <c r="G854" s="41"/>
      <c r="H854" s="41"/>
      <c r="I854" s="234"/>
      <c r="J854" s="41"/>
      <c r="K854" s="41"/>
      <c r="L854" s="45"/>
      <c r="M854" s="235"/>
      <c r="N854" s="236"/>
      <c r="O854" s="92"/>
      <c r="P854" s="92"/>
      <c r="Q854" s="92"/>
      <c r="R854" s="92"/>
      <c r="S854" s="92"/>
      <c r="T854" s="93"/>
      <c r="U854" s="39"/>
      <c r="V854" s="39"/>
      <c r="W854" s="39"/>
      <c r="X854" s="39"/>
      <c r="Y854" s="39"/>
      <c r="Z854" s="39"/>
      <c r="AA854" s="39"/>
      <c r="AB854" s="39"/>
      <c r="AC854" s="39"/>
      <c r="AD854" s="39"/>
      <c r="AE854" s="39"/>
      <c r="AT854" s="18" t="s">
        <v>148</v>
      </c>
      <c r="AU854" s="18" t="s">
        <v>86</v>
      </c>
    </row>
    <row r="855" s="12" customFormat="1" ht="22.8" customHeight="1">
      <c r="A855" s="12"/>
      <c r="B855" s="203"/>
      <c r="C855" s="204"/>
      <c r="D855" s="205" t="s">
        <v>75</v>
      </c>
      <c r="E855" s="217" t="s">
        <v>1042</v>
      </c>
      <c r="F855" s="217" t="s">
        <v>1043</v>
      </c>
      <c r="G855" s="204"/>
      <c r="H855" s="204"/>
      <c r="I855" s="207"/>
      <c r="J855" s="218">
        <f>BK855</f>
        <v>0</v>
      </c>
      <c r="K855" s="204"/>
      <c r="L855" s="209"/>
      <c r="M855" s="210"/>
      <c r="N855" s="211"/>
      <c r="O855" s="211"/>
      <c r="P855" s="212">
        <f>SUM(P856:P921)</f>
        <v>0</v>
      </c>
      <c r="Q855" s="211"/>
      <c r="R855" s="212">
        <f>SUM(R856:R921)</f>
        <v>2.1750200599999996</v>
      </c>
      <c r="S855" s="211"/>
      <c r="T855" s="213">
        <f>SUM(T856:T921)</f>
        <v>0</v>
      </c>
      <c r="U855" s="12"/>
      <c r="V855" s="12"/>
      <c r="W855" s="12"/>
      <c r="X855" s="12"/>
      <c r="Y855" s="12"/>
      <c r="Z855" s="12"/>
      <c r="AA855" s="12"/>
      <c r="AB855" s="12"/>
      <c r="AC855" s="12"/>
      <c r="AD855" s="12"/>
      <c r="AE855" s="12"/>
      <c r="AR855" s="214" t="s">
        <v>86</v>
      </c>
      <c r="AT855" s="215" t="s">
        <v>75</v>
      </c>
      <c r="AU855" s="215" t="s">
        <v>84</v>
      </c>
      <c r="AY855" s="214" t="s">
        <v>136</v>
      </c>
      <c r="BK855" s="216">
        <f>SUM(BK856:BK921)</f>
        <v>0</v>
      </c>
    </row>
    <row r="856" s="2" customFormat="1" ht="21.75" customHeight="1">
      <c r="A856" s="39"/>
      <c r="B856" s="40"/>
      <c r="C856" s="219" t="s">
        <v>1044</v>
      </c>
      <c r="D856" s="219" t="s">
        <v>139</v>
      </c>
      <c r="E856" s="220" t="s">
        <v>1045</v>
      </c>
      <c r="F856" s="221" t="s">
        <v>1046</v>
      </c>
      <c r="G856" s="222" t="s">
        <v>142</v>
      </c>
      <c r="H856" s="223">
        <v>1003.8</v>
      </c>
      <c r="I856" s="224"/>
      <c r="J856" s="225">
        <f>ROUND(I856*H856,2)</f>
        <v>0</v>
      </c>
      <c r="K856" s="221" t="s">
        <v>143</v>
      </c>
      <c r="L856" s="45"/>
      <c r="M856" s="226" t="s">
        <v>1</v>
      </c>
      <c r="N856" s="227" t="s">
        <v>41</v>
      </c>
      <c r="O856" s="92"/>
      <c r="P856" s="228">
        <f>O856*H856</f>
        <v>0</v>
      </c>
      <c r="Q856" s="228">
        <v>0</v>
      </c>
      <c r="R856" s="228">
        <f>Q856*H856</f>
        <v>0</v>
      </c>
      <c r="S856" s="228">
        <v>0</v>
      </c>
      <c r="T856" s="229">
        <f>S856*H856</f>
        <v>0</v>
      </c>
      <c r="U856" s="39"/>
      <c r="V856" s="39"/>
      <c r="W856" s="39"/>
      <c r="X856" s="39"/>
      <c r="Y856" s="39"/>
      <c r="Z856" s="39"/>
      <c r="AA856" s="39"/>
      <c r="AB856" s="39"/>
      <c r="AC856" s="39"/>
      <c r="AD856" s="39"/>
      <c r="AE856" s="39"/>
      <c r="AR856" s="230" t="s">
        <v>473</v>
      </c>
      <c r="AT856" s="230" t="s">
        <v>139</v>
      </c>
      <c r="AU856" s="230" t="s">
        <v>86</v>
      </c>
      <c r="AY856" s="18" t="s">
        <v>136</v>
      </c>
      <c r="BE856" s="231">
        <f>IF(N856="základní",J856,0)</f>
        <v>0</v>
      </c>
      <c r="BF856" s="231">
        <f>IF(N856="snížená",J856,0)</f>
        <v>0</v>
      </c>
      <c r="BG856" s="231">
        <f>IF(N856="zákl. přenesená",J856,0)</f>
        <v>0</v>
      </c>
      <c r="BH856" s="231">
        <f>IF(N856="sníž. přenesená",J856,0)</f>
        <v>0</v>
      </c>
      <c r="BI856" s="231">
        <f>IF(N856="nulová",J856,0)</f>
        <v>0</v>
      </c>
      <c r="BJ856" s="18" t="s">
        <v>84</v>
      </c>
      <c r="BK856" s="231">
        <f>ROUND(I856*H856,2)</f>
        <v>0</v>
      </c>
      <c r="BL856" s="18" t="s">
        <v>473</v>
      </c>
      <c r="BM856" s="230" t="s">
        <v>1047</v>
      </c>
    </row>
    <row r="857" s="2" customFormat="1">
      <c r="A857" s="39"/>
      <c r="B857" s="40"/>
      <c r="C857" s="41"/>
      <c r="D857" s="232" t="s">
        <v>146</v>
      </c>
      <c r="E857" s="41"/>
      <c r="F857" s="233" t="s">
        <v>1048</v>
      </c>
      <c r="G857" s="41"/>
      <c r="H857" s="41"/>
      <c r="I857" s="234"/>
      <c r="J857" s="41"/>
      <c r="K857" s="41"/>
      <c r="L857" s="45"/>
      <c r="M857" s="235"/>
      <c r="N857" s="236"/>
      <c r="O857" s="92"/>
      <c r="P857" s="92"/>
      <c r="Q857" s="92"/>
      <c r="R857" s="92"/>
      <c r="S857" s="92"/>
      <c r="T857" s="93"/>
      <c r="U857" s="39"/>
      <c r="V857" s="39"/>
      <c r="W857" s="39"/>
      <c r="X857" s="39"/>
      <c r="Y857" s="39"/>
      <c r="Z857" s="39"/>
      <c r="AA857" s="39"/>
      <c r="AB857" s="39"/>
      <c r="AC857" s="39"/>
      <c r="AD857" s="39"/>
      <c r="AE857" s="39"/>
      <c r="AT857" s="18" t="s">
        <v>146</v>
      </c>
      <c r="AU857" s="18" t="s">
        <v>86</v>
      </c>
    </row>
    <row r="858" s="2" customFormat="1">
      <c r="A858" s="39"/>
      <c r="B858" s="40"/>
      <c r="C858" s="41"/>
      <c r="D858" s="237" t="s">
        <v>148</v>
      </c>
      <c r="E858" s="41"/>
      <c r="F858" s="238" t="s">
        <v>1049</v>
      </c>
      <c r="G858" s="41"/>
      <c r="H858" s="41"/>
      <c r="I858" s="234"/>
      <c r="J858" s="41"/>
      <c r="K858" s="41"/>
      <c r="L858" s="45"/>
      <c r="M858" s="235"/>
      <c r="N858" s="236"/>
      <c r="O858" s="92"/>
      <c r="P858" s="92"/>
      <c r="Q858" s="92"/>
      <c r="R858" s="92"/>
      <c r="S858" s="92"/>
      <c r="T858" s="93"/>
      <c r="U858" s="39"/>
      <c r="V858" s="39"/>
      <c r="W858" s="39"/>
      <c r="X858" s="39"/>
      <c r="Y858" s="39"/>
      <c r="Z858" s="39"/>
      <c r="AA858" s="39"/>
      <c r="AB858" s="39"/>
      <c r="AC858" s="39"/>
      <c r="AD858" s="39"/>
      <c r="AE858" s="39"/>
      <c r="AT858" s="18" t="s">
        <v>148</v>
      </c>
      <c r="AU858" s="18" t="s">
        <v>86</v>
      </c>
    </row>
    <row r="859" s="13" customFormat="1">
      <c r="A859" s="13"/>
      <c r="B859" s="239"/>
      <c r="C859" s="240"/>
      <c r="D859" s="232" t="s">
        <v>150</v>
      </c>
      <c r="E859" s="241" t="s">
        <v>1</v>
      </c>
      <c r="F859" s="242" t="s">
        <v>519</v>
      </c>
      <c r="G859" s="240"/>
      <c r="H859" s="241" t="s">
        <v>1</v>
      </c>
      <c r="I859" s="243"/>
      <c r="J859" s="240"/>
      <c r="K859" s="240"/>
      <c r="L859" s="244"/>
      <c r="M859" s="245"/>
      <c r="N859" s="246"/>
      <c r="O859" s="246"/>
      <c r="P859" s="246"/>
      <c r="Q859" s="246"/>
      <c r="R859" s="246"/>
      <c r="S859" s="246"/>
      <c r="T859" s="247"/>
      <c r="U859" s="13"/>
      <c r="V859" s="13"/>
      <c r="W859" s="13"/>
      <c r="X859" s="13"/>
      <c r="Y859" s="13"/>
      <c r="Z859" s="13"/>
      <c r="AA859" s="13"/>
      <c r="AB859" s="13"/>
      <c r="AC859" s="13"/>
      <c r="AD859" s="13"/>
      <c r="AE859" s="13"/>
      <c r="AT859" s="248" t="s">
        <v>150</v>
      </c>
      <c r="AU859" s="248" t="s">
        <v>86</v>
      </c>
      <c r="AV859" s="13" t="s">
        <v>84</v>
      </c>
      <c r="AW859" s="13" t="s">
        <v>32</v>
      </c>
      <c r="AX859" s="13" t="s">
        <v>76</v>
      </c>
      <c r="AY859" s="248" t="s">
        <v>136</v>
      </c>
    </row>
    <row r="860" s="14" customFormat="1">
      <c r="A860" s="14"/>
      <c r="B860" s="249"/>
      <c r="C860" s="250"/>
      <c r="D860" s="232" t="s">
        <v>150</v>
      </c>
      <c r="E860" s="251" t="s">
        <v>1</v>
      </c>
      <c r="F860" s="252" t="s">
        <v>285</v>
      </c>
      <c r="G860" s="250"/>
      <c r="H860" s="253">
        <v>1003.8</v>
      </c>
      <c r="I860" s="254"/>
      <c r="J860" s="250"/>
      <c r="K860" s="250"/>
      <c r="L860" s="255"/>
      <c r="M860" s="256"/>
      <c r="N860" s="257"/>
      <c r="O860" s="257"/>
      <c r="P860" s="257"/>
      <c r="Q860" s="257"/>
      <c r="R860" s="257"/>
      <c r="S860" s="257"/>
      <c r="T860" s="258"/>
      <c r="U860" s="14"/>
      <c r="V860" s="14"/>
      <c r="W860" s="14"/>
      <c r="X860" s="14"/>
      <c r="Y860" s="14"/>
      <c r="Z860" s="14"/>
      <c r="AA860" s="14"/>
      <c r="AB860" s="14"/>
      <c r="AC860" s="14"/>
      <c r="AD860" s="14"/>
      <c r="AE860" s="14"/>
      <c r="AT860" s="259" t="s">
        <v>150</v>
      </c>
      <c r="AU860" s="259" t="s">
        <v>86</v>
      </c>
      <c r="AV860" s="14" t="s">
        <v>86</v>
      </c>
      <c r="AW860" s="14" t="s">
        <v>32</v>
      </c>
      <c r="AX860" s="14" t="s">
        <v>76</v>
      </c>
      <c r="AY860" s="259" t="s">
        <v>136</v>
      </c>
    </row>
    <row r="861" s="15" customFormat="1">
      <c r="A861" s="15"/>
      <c r="B861" s="260"/>
      <c r="C861" s="261"/>
      <c r="D861" s="232" t="s">
        <v>150</v>
      </c>
      <c r="E861" s="262" t="s">
        <v>1</v>
      </c>
      <c r="F861" s="263" t="s">
        <v>153</v>
      </c>
      <c r="G861" s="261"/>
      <c r="H861" s="264">
        <v>1003.8</v>
      </c>
      <c r="I861" s="265"/>
      <c r="J861" s="261"/>
      <c r="K861" s="261"/>
      <c r="L861" s="266"/>
      <c r="M861" s="267"/>
      <c r="N861" s="268"/>
      <c r="O861" s="268"/>
      <c r="P861" s="268"/>
      <c r="Q861" s="268"/>
      <c r="R861" s="268"/>
      <c r="S861" s="268"/>
      <c r="T861" s="269"/>
      <c r="U861" s="15"/>
      <c r="V861" s="15"/>
      <c r="W861" s="15"/>
      <c r="X861" s="15"/>
      <c r="Y861" s="15"/>
      <c r="Z861" s="15"/>
      <c r="AA861" s="15"/>
      <c r="AB861" s="15"/>
      <c r="AC861" s="15"/>
      <c r="AD861" s="15"/>
      <c r="AE861" s="15"/>
      <c r="AT861" s="270" t="s">
        <v>150</v>
      </c>
      <c r="AU861" s="270" t="s">
        <v>86</v>
      </c>
      <c r="AV861" s="15" t="s">
        <v>144</v>
      </c>
      <c r="AW861" s="15" t="s">
        <v>32</v>
      </c>
      <c r="AX861" s="15" t="s">
        <v>84</v>
      </c>
      <c r="AY861" s="270" t="s">
        <v>136</v>
      </c>
    </row>
    <row r="862" s="2" customFormat="1" ht="24.15" customHeight="1">
      <c r="A862" s="39"/>
      <c r="B862" s="40"/>
      <c r="C862" s="219" t="s">
        <v>1050</v>
      </c>
      <c r="D862" s="219" t="s">
        <v>139</v>
      </c>
      <c r="E862" s="220" t="s">
        <v>1051</v>
      </c>
      <c r="F862" s="221" t="s">
        <v>1052</v>
      </c>
      <c r="G862" s="222" t="s">
        <v>142</v>
      </c>
      <c r="H862" s="223">
        <v>1003.8</v>
      </c>
      <c r="I862" s="224"/>
      <c r="J862" s="225">
        <f>ROUND(I862*H862,2)</f>
        <v>0</v>
      </c>
      <c r="K862" s="221" t="s">
        <v>143</v>
      </c>
      <c r="L862" s="45"/>
      <c r="M862" s="226" t="s">
        <v>1</v>
      </c>
      <c r="N862" s="227" t="s">
        <v>41</v>
      </c>
      <c r="O862" s="92"/>
      <c r="P862" s="228">
        <f>O862*H862</f>
        <v>0</v>
      </c>
      <c r="Q862" s="228">
        <v>0.00016000000000000001</v>
      </c>
      <c r="R862" s="228">
        <f>Q862*H862</f>
        <v>0.160608</v>
      </c>
      <c r="S862" s="228">
        <v>0</v>
      </c>
      <c r="T862" s="229">
        <f>S862*H862</f>
        <v>0</v>
      </c>
      <c r="U862" s="39"/>
      <c r="V862" s="39"/>
      <c r="W862" s="39"/>
      <c r="X862" s="39"/>
      <c r="Y862" s="39"/>
      <c r="Z862" s="39"/>
      <c r="AA862" s="39"/>
      <c r="AB862" s="39"/>
      <c r="AC862" s="39"/>
      <c r="AD862" s="39"/>
      <c r="AE862" s="39"/>
      <c r="AR862" s="230" t="s">
        <v>473</v>
      </c>
      <c r="AT862" s="230" t="s">
        <v>139</v>
      </c>
      <c r="AU862" s="230" t="s">
        <v>86</v>
      </c>
      <c r="AY862" s="18" t="s">
        <v>136</v>
      </c>
      <c r="BE862" s="231">
        <f>IF(N862="základní",J862,0)</f>
        <v>0</v>
      </c>
      <c r="BF862" s="231">
        <f>IF(N862="snížená",J862,0)</f>
        <v>0</v>
      </c>
      <c r="BG862" s="231">
        <f>IF(N862="zákl. přenesená",J862,0)</f>
        <v>0</v>
      </c>
      <c r="BH862" s="231">
        <f>IF(N862="sníž. přenesená",J862,0)</f>
        <v>0</v>
      </c>
      <c r="BI862" s="231">
        <f>IF(N862="nulová",J862,0)</f>
        <v>0</v>
      </c>
      <c r="BJ862" s="18" t="s">
        <v>84</v>
      </c>
      <c r="BK862" s="231">
        <f>ROUND(I862*H862,2)</f>
        <v>0</v>
      </c>
      <c r="BL862" s="18" t="s">
        <v>473</v>
      </c>
      <c r="BM862" s="230" t="s">
        <v>1053</v>
      </c>
    </row>
    <row r="863" s="2" customFormat="1">
      <c r="A863" s="39"/>
      <c r="B863" s="40"/>
      <c r="C863" s="41"/>
      <c r="D863" s="232" t="s">
        <v>146</v>
      </c>
      <c r="E863" s="41"/>
      <c r="F863" s="233" t="s">
        <v>1054</v>
      </c>
      <c r="G863" s="41"/>
      <c r="H863" s="41"/>
      <c r="I863" s="234"/>
      <c r="J863" s="41"/>
      <c r="K863" s="41"/>
      <c r="L863" s="45"/>
      <c r="M863" s="235"/>
      <c r="N863" s="236"/>
      <c r="O863" s="92"/>
      <c r="P863" s="92"/>
      <c r="Q863" s="92"/>
      <c r="R863" s="92"/>
      <c r="S863" s="92"/>
      <c r="T863" s="93"/>
      <c r="U863" s="39"/>
      <c r="V863" s="39"/>
      <c r="W863" s="39"/>
      <c r="X863" s="39"/>
      <c r="Y863" s="39"/>
      <c r="Z863" s="39"/>
      <c r="AA863" s="39"/>
      <c r="AB863" s="39"/>
      <c r="AC863" s="39"/>
      <c r="AD863" s="39"/>
      <c r="AE863" s="39"/>
      <c r="AT863" s="18" t="s">
        <v>146</v>
      </c>
      <c r="AU863" s="18" t="s">
        <v>86</v>
      </c>
    </row>
    <row r="864" s="2" customFormat="1">
      <c r="A864" s="39"/>
      <c r="B864" s="40"/>
      <c r="C864" s="41"/>
      <c r="D864" s="237" t="s">
        <v>148</v>
      </c>
      <c r="E864" s="41"/>
      <c r="F864" s="238" t="s">
        <v>1055</v>
      </c>
      <c r="G864" s="41"/>
      <c r="H864" s="41"/>
      <c r="I864" s="234"/>
      <c r="J864" s="41"/>
      <c r="K864" s="41"/>
      <c r="L864" s="45"/>
      <c r="M864" s="235"/>
      <c r="N864" s="236"/>
      <c r="O864" s="92"/>
      <c r="P864" s="92"/>
      <c r="Q864" s="92"/>
      <c r="R864" s="92"/>
      <c r="S864" s="92"/>
      <c r="T864" s="93"/>
      <c r="U864" s="39"/>
      <c r="V864" s="39"/>
      <c r="W864" s="39"/>
      <c r="X864" s="39"/>
      <c r="Y864" s="39"/>
      <c r="Z864" s="39"/>
      <c r="AA864" s="39"/>
      <c r="AB864" s="39"/>
      <c r="AC864" s="39"/>
      <c r="AD864" s="39"/>
      <c r="AE864" s="39"/>
      <c r="AT864" s="18" t="s">
        <v>148</v>
      </c>
      <c r="AU864" s="18" t="s">
        <v>86</v>
      </c>
    </row>
    <row r="865" s="13" customFormat="1">
      <c r="A865" s="13"/>
      <c r="B865" s="239"/>
      <c r="C865" s="240"/>
      <c r="D865" s="232" t="s">
        <v>150</v>
      </c>
      <c r="E865" s="241" t="s">
        <v>1</v>
      </c>
      <c r="F865" s="242" t="s">
        <v>519</v>
      </c>
      <c r="G865" s="240"/>
      <c r="H865" s="241" t="s">
        <v>1</v>
      </c>
      <c r="I865" s="243"/>
      <c r="J865" s="240"/>
      <c r="K865" s="240"/>
      <c r="L865" s="244"/>
      <c r="M865" s="245"/>
      <c r="N865" s="246"/>
      <c r="O865" s="246"/>
      <c r="P865" s="246"/>
      <c r="Q865" s="246"/>
      <c r="R865" s="246"/>
      <c r="S865" s="246"/>
      <c r="T865" s="247"/>
      <c r="U865" s="13"/>
      <c r="V865" s="13"/>
      <c r="W865" s="13"/>
      <c r="X865" s="13"/>
      <c r="Y865" s="13"/>
      <c r="Z865" s="13"/>
      <c r="AA865" s="13"/>
      <c r="AB865" s="13"/>
      <c r="AC865" s="13"/>
      <c r="AD865" s="13"/>
      <c r="AE865" s="13"/>
      <c r="AT865" s="248" t="s">
        <v>150</v>
      </c>
      <c r="AU865" s="248" t="s">
        <v>86</v>
      </c>
      <c r="AV865" s="13" t="s">
        <v>84</v>
      </c>
      <c r="AW865" s="13" t="s">
        <v>32</v>
      </c>
      <c r="AX865" s="13" t="s">
        <v>76</v>
      </c>
      <c r="AY865" s="248" t="s">
        <v>136</v>
      </c>
    </row>
    <row r="866" s="14" customFormat="1">
      <c r="A866" s="14"/>
      <c r="B866" s="249"/>
      <c r="C866" s="250"/>
      <c r="D866" s="232" t="s">
        <v>150</v>
      </c>
      <c r="E866" s="251" t="s">
        <v>1</v>
      </c>
      <c r="F866" s="252" t="s">
        <v>285</v>
      </c>
      <c r="G866" s="250"/>
      <c r="H866" s="253">
        <v>1003.8</v>
      </c>
      <c r="I866" s="254"/>
      <c r="J866" s="250"/>
      <c r="K866" s="250"/>
      <c r="L866" s="255"/>
      <c r="M866" s="256"/>
      <c r="N866" s="257"/>
      <c r="O866" s="257"/>
      <c r="P866" s="257"/>
      <c r="Q866" s="257"/>
      <c r="R866" s="257"/>
      <c r="S866" s="257"/>
      <c r="T866" s="258"/>
      <c r="U866" s="14"/>
      <c r="V866" s="14"/>
      <c r="W866" s="14"/>
      <c r="X866" s="14"/>
      <c r="Y866" s="14"/>
      <c r="Z866" s="14"/>
      <c r="AA866" s="14"/>
      <c r="AB866" s="14"/>
      <c r="AC866" s="14"/>
      <c r="AD866" s="14"/>
      <c r="AE866" s="14"/>
      <c r="AT866" s="259" t="s">
        <v>150</v>
      </c>
      <c r="AU866" s="259" t="s">
        <v>86</v>
      </c>
      <c r="AV866" s="14" t="s">
        <v>86</v>
      </c>
      <c r="AW866" s="14" t="s">
        <v>32</v>
      </c>
      <c r="AX866" s="14" t="s">
        <v>76</v>
      </c>
      <c r="AY866" s="259" t="s">
        <v>136</v>
      </c>
    </row>
    <row r="867" s="15" customFormat="1">
      <c r="A867" s="15"/>
      <c r="B867" s="260"/>
      <c r="C867" s="261"/>
      <c r="D867" s="232" t="s">
        <v>150</v>
      </c>
      <c r="E867" s="262" t="s">
        <v>1</v>
      </c>
      <c r="F867" s="263" t="s">
        <v>153</v>
      </c>
      <c r="G867" s="261"/>
      <c r="H867" s="264">
        <v>1003.8</v>
      </c>
      <c r="I867" s="265"/>
      <c r="J867" s="261"/>
      <c r="K867" s="261"/>
      <c r="L867" s="266"/>
      <c r="M867" s="267"/>
      <c r="N867" s="268"/>
      <c r="O867" s="268"/>
      <c r="P867" s="268"/>
      <c r="Q867" s="268"/>
      <c r="R867" s="268"/>
      <c r="S867" s="268"/>
      <c r="T867" s="269"/>
      <c r="U867" s="15"/>
      <c r="V867" s="15"/>
      <c r="W867" s="15"/>
      <c r="X867" s="15"/>
      <c r="Y867" s="15"/>
      <c r="Z867" s="15"/>
      <c r="AA867" s="15"/>
      <c r="AB867" s="15"/>
      <c r="AC867" s="15"/>
      <c r="AD867" s="15"/>
      <c r="AE867" s="15"/>
      <c r="AT867" s="270" t="s">
        <v>150</v>
      </c>
      <c r="AU867" s="270" t="s">
        <v>86</v>
      </c>
      <c r="AV867" s="15" t="s">
        <v>144</v>
      </c>
      <c r="AW867" s="15" t="s">
        <v>32</v>
      </c>
      <c r="AX867" s="15" t="s">
        <v>84</v>
      </c>
      <c r="AY867" s="270" t="s">
        <v>136</v>
      </c>
    </row>
    <row r="868" s="2" customFormat="1" ht="24.15" customHeight="1">
      <c r="A868" s="39"/>
      <c r="B868" s="40"/>
      <c r="C868" s="219" t="s">
        <v>1056</v>
      </c>
      <c r="D868" s="219" t="s">
        <v>139</v>
      </c>
      <c r="E868" s="220" t="s">
        <v>1057</v>
      </c>
      <c r="F868" s="221" t="s">
        <v>1058</v>
      </c>
      <c r="G868" s="222" t="s">
        <v>142</v>
      </c>
      <c r="H868" s="223">
        <v>3011.4000000000001</v>
      </c>
      <c r="I868" s="224"/>
      <c r="J868" s="225">
        <f>ROUND(I868*H868,2)</f>
        <v>0</v>
      </c>
      <c r="K868" s="221" t="s">
        <v>143</v>
      </c>
      <c r="L868" s="45"/>
      <c r="M868" s="226" t="s">
        <v>1</v>
      </c>
      <c r="N868" s="227" t="s">
        <v>41</v>
      </c>
      <c r="O868" s="92"/>
      <c r="P868" s="228">
        <f>O868*H868</f>
        <v>0</v>
      </c>
      <c r="Q868" s="228">
        <v>0.00013999999999999999</v>
      </c>
      <c r="R868" s="228">
        <f>Q868*H868</f>
        <v>0.42159599999999997</v>
      </c>
      <c r="S868" s="228">
        <v>0</v>
      </c>
      <c r="T868" s="229">
        <f>S868*H868</f>
        <v>0</v>
      </c>
      <c r="U868" s="39"/>
      <c r="V868" s="39"/>
      <c r="W868" s="39"/>
      <c r="X868" s="39"/>
      <c r="Y868" s="39"/>
      <c r="Z868" s="39"/>
      <c r="AA868" s="39"/>
      <c r="AB868" s="39"/>
      <c r="AC868" s="39"/>
      <c r="AD868" s="39"/>
      <c r="AE868" s="39"/>
      <c r="AR868" s="230" t="s">
        <v>473</v>
      </c>
      <c r="AT868" s="230" t="s">
        <v>139</v>
      </c>
      <c r="AU868" s="230" t="s">
        <v>86</v>
      </c>
      <c r="AY868" s="18" t="s">
        <v>136</v>
      </c>
      <c r="BE868" s="231">
        <f>IF(N868="základní",J868,0)</f>
        <v>0</v>
      </c>
      <c r="BF868" s="231">
        <f>IF(N868="snížená",J868,0)</f>
        <v>0</v>
      </c>
      <c r="BG868" s="231">
        <f>IF(N868="zákl. přenesená",J868,0)</f>
        <v>0</v>
      </c>
      <c r="BH868" s="231">
        <f>IF(N868="sníž. přenesená",J868,0)</f>
        <v>0</v>
      </c>
      <c r="BI868" s="231">
        <f>IF(N868="nulová",J868,0)</f>
        <v>0</v>
      </c>
      <c r="BJ868" s="18" t="s">
        <v>84</v>
      </c>
      <c r="BK868" s="231">
        <f>ROUND(I868*H868,2)</f>
        <v>0</v>
      </c>
      <c r="BL868" s="18" t="s">
        <v>473</v>
      </c>
      <c r="BM868" s="230" t="s">
        <v>1059</v>
      </c>
    </row>
    <row r="869" s="2" customFormat="1">
      <c r="A869" s="39"/>
      <c r="B869" s="40"/>
      <c r="C869" s="41"/>
      <c r="D869" s="232" t="s">
        <v>146</v>
      </c>
      <c r="E869" s="41"/>
      <c r="F869" s="233" t="s">
        <v>1060</v>
      </c>
      <c r="G869" s="41"/>
      <c r="H869" s="41"/>
      <c r="I869" s="234"/>
      <c r="J869" s="41"/>
      <c r="K869" s="41"/>
      <c r="L869" s="45"/>
      <c r="M869" s="235"/>
      <c r="N869" s="236"/>
      <c r="O869" s="92"/>
      <c r="P869" s="92"/>
      <c r="Q869" s="92"/>
      <c r="R869" s="92"/>
      <c r="S869" s="92"/>
      <c r="T869" s="93"/>
      <c r="U869" s="39"/>
      <c r="V869" s="39"/>
      <c r="W869" s="39"/>
      <c r="X869" s="39"/>
      <c r="Y869" s="39"/>
      <c r="Z869" s="39"/>
      <c r="AA869" s="39"/>
      <c r="AB869" s="39"/>
      <c r="AC869" s="39"/>
      <c r="AD869" s="39"/>
      <c r="AE869" s="39"/>
      <c r="AT869" s="18" t="s">
        <v>146</v>
      </c>
      <c r="AU869" s="18" t="s">
        <v>86</v>
      </c>
    </row>
    <row r="870" s="2" customFormat="1">
      <c r="A870" s="39"/>
      <c r="B870" s="40"/>
      <c r="C870" s="41"/>
      <c r="D870" s="237" t="s">
        <v>148</v>
      </c>
      <c r="E870" s="41"/>
      <c r="F870" s="238" t="s">
        <v>1061</v>
      </c>
      <c r="G870" s="41"/>
      <c r="H870" s="41"/>
      <c r="I870" s="234"/>
      <c r="J870" s="41"/>
      <c r="K870" s="41"/>
      <c r="L870" s="45"/>
      <c r="M870" s="235"/>
      <c r="N870" s="236"/>
      <c r="O870" s="92"/>
      <c r="P870" s="92"/>
      <c r="Q870" s="92"/>
      <c r="R870" s="92"/>
      <c r="S870" s="92"/>
      <c r="T870" s="93"/>
      <c r="U870" s="39"/>
      <c r="V870" s="39"/>
      <c r="W870" s="39"/>
      <c r="X870" s="39"/>
      <c r="Y870" s="39"/>
      <c r="Z870" s="39"/>
      <c r="AA870" s="39"/>
      <c r="AB870" s="39"/>
      <c r="AC870" s="39"/>
      <c r="AD870" s="39"/>
      <c r="AE870" s="39"/>
      <c r="AT870" s="18" t="s">
        <v>148</v>
      </c>
      <c r="AU870" s="18" t="s">
        <v>86</v>
      </c>
    </row>
    <row r="871" s="13" customFormat="1">
      <c r="A871" s="13"/>
      <c r="B871" s="239"/>
      <c r="C871" s="240"/>
      <c r="D871" s="232" t="s">
        <v>150</v>
      </c>
      <c r="E871" s="241" t="s">
        <v>1</v>
      </c>
      <c r="F871" s="242" t="s">
        <v>519</v>
      </c>
      <c r="G871" s="240"/>
      <c r="H871" s="241" t="s">
        <v>1</v>
      </c>
      <c r="I871" s="243"/>
      <c r="J871" s="240"/>
      <c r="K871" s="240"/>
      <c r="L871" s="244"/>
      <c r="M871" s="245"/>
      <c r="N871" s="246"/>
      <c r="O871" s="246"/>
      <c r="P871" s="246"/>
      <c r="Q871" s="246"/>
      <c r="R871" s="246"/>
      <c r="S871" s="246"/>
      <c r="T871" s="247"/>
      <c r="U871" s="13"/>
      <c r="V871" s="13"/>
      <c r="W871" s="13"/>
      <c r="X871" s="13"/>
      <c r="Y871" s="13"/>
      <c r="Z871" s="13"/>
      <c r="AA871" s="13"/>
      <c r="AB871" s="13"/>
      <c r="AC871" s="13"/>
      <c r="AD871" s="13"/>
      <c r="AE871" s="13"/>
      <c r="AT871" s="248" t="s">
        <v>150</v>
      </c>
      <c r="AU871" s="248" t="s">
        <v>86</v>
      </c>
      <c r="AV871" s="13" t="s">
        <v>84</v>
      </c>
      <c r="AW871" s="13" t="s">
        <v>32</v>
      </c>
      <c r="AX871" s="13" t="s">
        <v>76</v>
      </c>
      <c r="AY871" s="248" t="s">
        <v>136</v>
      </c>
    </row>
    <row r="872" s="14" customFormat="1">
      <c r="A872" s="14"/>
      <c r="B872" s="249"/>
      <c r="C872" s="250"/>
      <c r="D872" s="232" t="s">
        <v>150</v>
      </c>
      <c r="E872" s="251" t="s">
        <v>1</v>
      </c>
      <c r="F872" s="252" t="s">
        <v>522</v>
      </c>
      <c r="G872" s="250"/>
      <c r="H872" s="253">
        <v>3011.4000000000001</v>
      </c>
      <c r="I872" s="254"/>
      <c r="J872" s="250"/>
      <c r="K872" s="250"/>
      <c r="L872" s="255"/>
      <c r="M872" s="256"/>
      <c r="N872" s="257"/>
      <c r="O872" s="257"/>
      <c r="P872" s="257"/>
      <c r="Q872" s="257"/>
      <c r="R872" s="257"/>
      <c r="S872" s="257"/>
      <c r="T872" s="258"/>
      <c r="U872" s="14"/>
      <c r="V872" s="14"/>
      <c r="W872" s="14"/>
      <c r="X872" s="14"/>
      <c r="Y872" s="14"/>
      <c r="Z872" s="14"/>
      <c r="AA872" s="14"/>
      <c r="AB872" s="14"/>
      <c r="AC872" s="14"/>
      <c r="AD872" s="14"/>
      <c r="AE872" s="14"/>
      <c r="AT872" s="259" t="s">
        <v>150</v>
      </c>
      <c r="AU872" s="259" t="s">
        <v>86</v>
      </c>
      <c r="AV872" s="14" t="s">
        <v>86</v>
      </c>
      <c r="AW872" s="14" t="s">
        <v>32</v>
      </c>
      <c r="AX872" s="14" t="s">
        <v>76</v>
      </c>
      <c r="AY872" s="259" t="s">
        <v>136</v>
      </c>
    </row>
    <row r="873" s="15" customFormat="1">
      <c r="A873" s="15"/>
      <c r="B873" s="260"/>
      <c r="C873" s="261"/>
      <c r="D873" s="232" t="s">
        <v>150</v>
      </c>
      <c r="E873" s="262" t="s">
        <v>1</v>
      </c>
      <c r="F873" s="263" t="s">
        <v>153</v>
      </c>
      <c r="G873" s="261"/>
      <c r="H873" s="264">
        <v>3011.4000000000001</v>
      </c>
      <c r="I873" s="265"/>
      <c r="J873" s="261"/>
      <c r="K873" s="261"/>
      <c r="L873" s="266"/>
      <c r="M873" s="267"/>
      <c r="N873" s="268"/>
      <c r="O873" s="268"/>
      <c r="P873" s="268"/>
      <c r="Q873" s="268"/>
      <c r="R873" s="268"/>
      <c r="S873" s="268"/>
      <c r="T873" s="269"/>
      <c r="U873" s="15"/>
      <c r="V873" s="15"/>
      <c r="W873" s="15"/>
      <c r="X873" s="15"/>
      <c r="Y873" s="15"/>
      <c r="Z873" s="15"/>
      <c r="AA873" s="15"/>
      <c r="AB873" s="15"/>
      <c r="AC873" s="15"/>
      <c r="AD873" s="15"/>
      <c r="AE873" s="15"/>
      <c r="AT873" s="270" t="s">
        <v>150</v>
      </c>
      <c r="AU873" s="270" t="s">
        <v>86</v>
      </c>
      <c r="AV873" s="15" t="s">
        <v>144</v>
      </c>
      <c r="AW873" s="15" t="s">
        <v>32</v>
      </c>
      <c r="AX873" s="15" t="s">
        <v>84</v>
      </c>
      <c r="AY873" s="270" t="s">
        <v>136</v>
      </c>
    </row>
    <row r="874" s="2" customFormat="1" ht="16.5" customHeight="1">
      <c r="A874" s="39"/>
      <c r="B874" s="40"/>
      <c r="C874" s="219" t="s">
        <v>1062</v>
      </c>
      <c r="D874" s="219" t="s">
        <v>139</v>
      </c>
      <c r="E874" s="220" t="s">
        <v>1063</v>
      </c>
      <c r="F874" s="221" t="s">
        <v>1064</v>
      </c>
      <c r="G874" s="222" t="s">
        <v>142</v>
      </c>
      <c r="H874" s="223">
        <v>476.618</v>
      </c>
      <c r="I874" s="224"/>
      <c r="J874" s="225">
        <f>ROUND(I874*H874,2)</f>
        <v>0</v>
      </c>
      <c r="K874" s="221" t="s">
        <v>143</v>
      </c>
      <c r="L874" s="45"/>
      <c r="M874" s="226" t="s">
        <v>1</v>
      </c>
      <c r="N874" s="227" t="s">
        <v>41</v>
      </c>
      <c r="O874" s="92"/>
      <c r="P874" s="228">
        <f>O874*H874</f>
        <v>0</v>
      </c>
      <c r="Q874" s="228">
        <v>0</v>
      </c>
      <c r="R874" s="228">
        <f>Q874*H874</f>
        <v>0</v>
      </c>
      <c r="S874" s="228">
        <v>0</v>
      </c>
      <c r="T874" s="229">
        <f>S874*H874</f>
        <v>0</v>
      </c>
      <c r="U874" s="39"/>
      <c r="V874" s="39"/>
      <c r="W874" s="39"/>
      <c r="X874" s="39"/>
      <c r="Y874" s="39"/>
      <c r="Z874" s="39"/>
      <c r="AA874" s="39"/>
      <c r="AB874" s="39"/>
      <c r="AC874" s="39"/>
      <c r="AD874" s="39"/>
      <c r="AE874" s="39"/>
      <c r="AR874" s="230" t="s">
        <v>473</v>
      </c>
      <c r="AT874" s="230" t="s">
        <v>139</v>
      </c>
      <c r="AU874" s="230" t="s">
        <v>86</v>
      </c>
      <c r="AY874" s="18" t="s">
        <v>136</v>
      </c>
      <c r="BE874" s="231">
        <f>IF(N874="základní",J874,0)</f>
        <v>0</v>
      </c>
      <c r="BF874" s="231">
        <f>IF(N874="snížená",J874,0)</f>
        <v>0</v>
      </c>
      <c r="BG874" s="231">
        <f>IF(N874="zákl. přenesená",J874,0)</f>
        <v>0</v>
      </c>
      <c r="BH874" s="231">
        <f>IF(N874="sníž. přenesená",J874,0)</f>
        <v>0</v>
      </c>
      <c r="BI874" s="231">
        <f>IF(N874="nulová",J874,0)</f>
        <v>0</v>
      </c>
      <c r="BJ874" s="18" t="s">
        <v>84</v>
      </c>
      <c r="BK874" s="231">
        <f>ROUND(I874*H874,2)</f>
        <v>0</v>
      </c>
      <c r="BL874" s="18" t="s">
        <v>473</v>
      </c>
      <c r="BM874" s="230" t="s">
        <v>1065</v>
      </c>
    </row>
    <row r="875" s="2" customFormat="1">
      <c r="A875" s="39"/>
      <c r="B875" s="40"/>
      <c r="C875" s="41"/>
      <c r="D875" s="232" t="s">
        <v>146</v>
      </c>
      <c r="E875" s="41"/>
      <c r="F875" s="233" t="s">
        <v>1066</v>
      </c>
      <c r="G875" s="41"/>
      <c r="H875" s="41"/>
      <c r="I875" s="234"/>
      <c r="J875" s="41"/>
      <c r="K875" s="41"/>
      <c r="L875" s="45"/>
      <c r="M875" s="235"/>
      <c r="N875" s="236"/>
      <c r="O875" s="92"/>
      <c r="P875" s="92"/>
      <c r="Q875" s="92"/>
      <c r="R875" s="92"/>
      <c r="S875" s="92"/>
      <c r="T875" s="93"/>
      <c r="U875" s="39"/>
      <c r="V875" s="39"/>
      <c r="W875" s="39"/>
      <c r="X875" s="39"/>
      <c r="Y875" s="39"/>
      <c r="Z875" s="39"/>
      <c r="AA875" s="39"/>
      <c r="AB875" s="39"/>
      <c r="AC875" s="39"/>
      <c r="AD875" s="39"/>
      <c r="AE875" s="39"/>
      <c r="AT875" s="18" t="s">
        <v>146</v>
      </c>
      <c r="AU875" s="18" t="s">
        <v>86</v>
      </c>
    </row>
    <row r="876" s="2" customFormat="1">
      <c r="A876" s="39"/>
      <c r="B876" s="40"/>
      <c r="C876" s="41"/>
      <c r="D876" s="237" t="s">
        <v>148</v>
      </c>
      <c r="E876" s="41"/>
      <c r="F876" s="238" t="s">
        <v>1067</v>
      </c>
      <c r="G876" s="41"/>
      <c r="H876" s="41"/>
      <c r="I876" s="234"/>
      <c r="J876" s="41"/>
      <c r="K876" s="41"/>
      <c r="L876" s="45"/>
      <c r="M876" s="235"/>
      <c r="N876" s="236"/>
      <c r="O876" s="92"/>
      <c r="P876" s="92"/>
      <c r="Q876" s="92"/>
      <c r="R876" s="92"/>
      <c r="S876" s="92"/>
      <c r="T876" s="93"/>
      <c r="U876" s="39"/>
      <c r="V876" s="39"/>
      <c r="W876" s="39"/>
      <c r="X876" s="39"/>
      <c r="Y876" s="39"/>
      <c r="Z876" s="39"/>
      <c r="AA876" s="39"/>
      <c r="AB876" s="39"/>
      <c r="AC876" s="39"/>
      <c r="AD876" s="39"/>
      <c r="AE876" s="39"/>
      <c r="AT876" s="18" t="s">
        <v>148</v>
      </c>
      <c r="AU876" s="18" t="s">
        <v>86</v>
      </c>
    </row>
    <row r="877" s="13" customFormat="1">
      <c r="A877" s="13"/>
      <c r="B877" s="239"/>
      <c r="C877" s="240"/>
      <c r="D877" s="232" t="s">
        <v>150</v>
      </c>
      <c r="E877" s="241" t="s">
        <v>1</v>
      </c>
      <c r="F877" s="242" t="s">
        <v>1068</v>
      </c>
      <c r="G877" s="240"/>
      <c r="H877" s="241" t="s">
        <v>1</v>
      </c>
      <c r="I877" s="243"/>
      <c r="J877" s="240"/>
      <c r="K877" s="240"/>
      <c r="L877" s="244"/>
      <c r="M877" s="245"/>
      <c r="N877" s="246"/>
      <c r="O877" s="246"/>
      <c r="P877" s="246"/>
      <c r="Q877" s="246"/>
      <c r="R877" s="246"/>
      <c r="S877" s="246"/>
      <c r="T877" s="247"/>
      <c r="U877" s="13"/>
      <c r="V877" s="13"/>
      <c r="W877" s="13"/>
      <c r="X877" s="13"/>
      <c r="Y877" s="13"/>
      <c r="Z877" s="13"/>
      <c r="AA877" s="13"/>
      <c r="AB877" s="13"/>
      <c r="AC877" s="13"/>
      <c r="AD877" s="13"/>
      <c r="AE877" s="13"/>
      <c r="AT877" s="248" t="s">
        <v>150</v>
      </c>
      <c r="AU877" s="248" t="s">
        <v>86</v>
      </c>
      <c r="AV877" s="13" t="s">
        <v>84</v>
      </c>
      <c r="AW877" s="13" t="s">
        <v>32</v>
      </c>
      <c r="AX877" s="13" t="s">
        <v>76</v>
      </c>
      <c r="AY877" s="248" t="s">
        <v>136</v>
      </c>
    </row>
    <row r="878" s="14" customFormat="1">
      <c r="A878" s="14"/>
      <c r="B878" s="249"/>
      <c r="C878" s="250"/>
      <c r="D878" s="232" t="s">
        <v>150</v>
      </c>
      <c r="E878" s="251" t="s">
        <v>1</v>
      </c>
      <c r="F878" s="252" t="s">
        <v>216</v>
      </c>
      <c r="G878" s="250"/>
      <c r="H878" s="253">
        <v>476.618</v>
      </c>
      <c r="I878" s="254"/>
      <c r="J878" s="250"/>
      <c r="K878" s="250"/>
      <c r="L878" s="255"/>
      <c r="M878" s="256"/>
      <c r="N878" s="257"/>
      <c r="O878" s="257"/>
      <c r="P878" s="257"/>
      <c r="Q878" s="257"/>
      <c r="R878" s="257"/>
      <c r="S878" s="257"/>
      <c r="T878" s="258"/>
      <c r="U878" s="14"/>
      <c r="V878" s="14"/>
      <c r="W878" s="14"/>
      <c r="X878" s="14"/>
      <c r="Y878" s="14"/>
      <c r="Z878" s="14"/>
      <c r="AA878" s="14"/>
      <c r="AB878" s="14"/>
      <c r="AC878" s="14"/>
      <c r="AD878" s="14"/>
      <c r="AE878" s="14"/>
      <c r="AT878" s="259" t="s">
        <v>150</v>
      </c>
      <c r="AU878" s="259" t="s">
        <v>86</v>
      </c>
      <c r="AV878" s="14" t="s">
        <v>86</v>
      </c>
      <c r="AW878" s="14" t="s">
        <v>32</v>
      </c>
      <c r="AX878" s="14" t="s">
        <v>76</v>
      </c>
      <c r="AY878" s="259" t="s">
        <v>136</v>
      </c>
    </row>
    <row r="879" s="15" customFormat="1">
      <c r="A879" s="15"/>
      <c r="B879" s="260"/>
      <c r="C879" s="261"/>
      <c r="D879" s="232" t="s">
        <v>150</v>
      </c>
      <c r="E879" s="262" t="s">
        <v>1</v>
      </c>
      <c r="F879" s="263" t="s">
        <v>153</v>
      </c>
      <c r="G879" s="261"/>
      <c r="H879" s="264">
        <v>476.618</v>
      </c>
      <c r="I879" s="265"/>
      <c r="J879" s="261"/>
      <c r="K879" s="261"/>
      <c r="L879" s="266"/>
      <c r="M879" s="267"/>
      <c r="N879" s="268"/>
      <c r="O879" s="268"/>
      <c r="P879" s="268"/>
      <c r="Q879" s="268"/>
      <c r="R879" s="268"/>
      <c r="S879" s="268"/>
      <c r="T879" s="269"/>
      <c r="U879" s="15"/>
      <c r="V879" s="15"/>
      <c r="W879" s="15"/>
      <c r="X879" s="15"/>
      <c r="Y879" s="15"/>
      <c r="Z879" s="15"/>
      <c r="AA879" s="15"/>
      <c r="AB879" s="15"/>
      <c r="AC879" s="15"/>
      <c r="AD879" s="15"/>
      <c r="AE879" s="15"/>
      <c r="AT879" s="270" t="s">
        <v>150</v>
      </c>
      <c r="AU879" s="270" t="s">
        <v>86</v>
      </c>
      <c r="AV879" s="15" t="s">
        <v>144</v>
      </c>
      <c r="AW879" s="15" t="s">
        <v>32</v>
      </c>
      <c r="AX879" s="15" t="s">
        <v>84</v>
      </c>
      <c r="AY879" s="270" t="s">
        <v>136</v>
      </c>
    </row>
    <row r="880" s="2" customFormat="1" ht="24.15" customHeight="1">
      <c r="A880" s="39"/>
      <c r="B880" s="40"/>
      <c r="C880" s="219" t="s">
        <v>1069</v>
      </c>
      <c r="D880" s="219" t="s">
        <v>139</v>
      </c>
      <c r="E880" s="220" t="s">
        <v>1070</v>
      </c>
      <c r="F880" s="221" t="s">
        <v>1071</v>
      </c>
      <c r="G880" s="222" t="s">
        <v>142</v>
      </c>
      <c r="H880" s="223">
        <v>476.618</v>
      </c>
      <c r="I880" s="224"/>
      <c r="J880" s="225">
        <f>ROUND(I880*H880,2)</f>
        <v>0</v>
      </c>
      <c r="K880" s="221" t="s">
        <v>143</v>
      </c>
      <c r="L880" s="45"/>
      <c r="M880" s="226" t="s">
        <v>1</v>
      </c>
      <c r="N880" s="227" t="s">
        <v>41</v>
      </c>
      <c r="O880" s="92"/>
      <c r="P880" s="228">
        <f>O880*H880</f>
        <v>0</v>
      </c>
      <c r="Q880" s="228">
        <v>0.00017000000000000001</v>
      </c>
      <c r="R880" s="228">
        <f>Q880*H880</f>
        <v>0.08102506000000001</v>
      </c>
      <c r="S880" s="228">
        <v>0</v>
      </c>
      <c r="T880" s="229">
        <f>S880*H880</f>
        <v>0</v>
      </c>
      <c r="U880" s="39"/>
      <c r="V880" s="39"/>
      <c r="W880" s="39"/>
      <c r="X880" s="39"/>
      <c r="Y880" s="39"/>
      <c r="Z880" s="39"/>
      <c r="AA880" s="39"/>
      <c r="AB880" s="39"/>
      <c r="AC880" s="39"/>
      <c r="AD880" s="39"/>
      <c r="AE880" s="39"/>
      <c r="AR880" s="230" t="s">
        <v>473</v>
      </c>
      <c r="AT880" s="230" t="s">
        <v>139</v>
      </c>
      <c r="AU880" s="230" t="s">
        <v>86</v>
      </c>
      <c r="AY880" s="18" t="s">
        <v>136</v>
      </c>
      <c r="BE880" s="231">
        <f>IF(N880="základní",J880,0)</f>
        <v>0</v>
      </c>
      <c r="BF880" s="231">
        <f>IF(N880="snížená",J880,0)</f>
        <v>0</v>
      </c>
      <c r="BG880" s="231">
        <f>IF(N880="zákl. přenesená",J880,0)</f>
        <v>0</v>
      </c>
      <c r="BH880" s="231">
        <f>IF(N880="sníž. přenesená",J880,0)</f>
        <v>0</v>
      </c>
      <c r="BI880" s="231">
        <f>IF(N880="nulová",J880,0)</f>
        <v>0</v>
      </c>
      <c r="BJ880" s="18" t="s">
        <v>84</v>
      </c>
      <c r="BK880" s="231">
        <f>ROUND(I880*H880,2)</f>
        <v>0</v>
      </c>
      <c r="BL880" s="18" t="s">
        <v>473</v>
      </c>
      <c r="BM880" s="230" t="s">
        <v>1072</v>
      </c>
    </row>
    <row r="881" s="2" customFormat="1">
      <c r="A881" s="39"/>
      <c r="B881" s="40"/>
      <c r="C881" s="41"/>
      <c r="D881" s="232" t="s">
        <v>146</v>
      </c>
      <c r="E881" s="41"/>
      <c r="F881" s="233" t="s">
        <v>1073</v>
      </c>
      <c r="G881" s="41"/>
      <c r="H881" s="41"/>
      <c r="I881" s="234"/>
      <c r="J881" s="41"/>
      <c r="K881" s="41"/>
      <c r="L881" s="45"/>
      <c r="M881" s="235"/>
      <c r="N881" s="236"/>
      <c r="O881" s="92"/>
      <c r="P881" s="92"/>
      <c r="Q881" s="92"/>
      <c r="R881" s="92"/>
      <c r="S881" s="92"/>
      <c r="T881" s="93"/>
      <c r="U881" s="39"/>
      <c r="V881" s="39"/>
      <c r="W881" s="39"/>
      <c r="X881" s="39"/>
      <c r="Y881" s="39"/>
      <c r="Z881" s="39"/>
      <c r="AA881" s="39"/>
      <c r="AB881" s="39"/>
      <c r="AC881" s="39"/>
      <c r="AD881" s="39"/>
      <c r="AE881" s="39"/>
      <c r="AT881" s="18" t="s">
        <v>146</v>
      </c>
      <c r="AU881" s="18" t="s">
        <v>86</v>
      </c>
    </row>
    <row r="882" s="2" customFormat="1">
      <c r="A882" s="39"/>
      <c r="B882" s="40"/>
      <c r="C882" s="41"/>
      <c r="D882" s="237" t="s">
        <v>148</v>
      </c>
      <c r="E882" s="41"/>
      <c r="F882" s="238" t="s">
        <v>1074</v>
      </c>
      <c r="G882" s="41"/>
      <c r="H882" s="41"/>
      <c r="I882" s="234"/>
      <c r="J882" s="41"/>
      <c r="K882" s="41"/>
      <c r="L882" s="45"/>
      <c r="M882" s="235"/>
      <c r="N882" s="236"/>
      <c r="O882" s="92"/>
      <c r="P882" s="92"/>
      <c r="Q882" s="92"/>
      <c r="R882" s="92"/>
      <c r="S882" s="92"/>
      <c r="T882" s="93"/>
      <c r="U882" s="39"/>
      <c r="V882" s="39"/>
      <c r="W882" s="39"/>
      <c r="X882" s="39"/>
      <c r="Y882" s="39"/>
      <c r="Z882" s="39"/>
      <c r="AA882" s="39"/>
      <c r="AB882" s="39"/>
      <c r="AC882" s="39"/>
      <c r="AD882" s="39"/>
      <c r="AE882" s="39"/>
      <c r="AT882" s="18" t="s">
        <v>148</v>
      </c>
      <c r="AU882" s="18" t="s">
        <v>86</v>
      </c>
    </row>
    <row r="883" s="13" customFormat="1">
      <c r="A883" s="13"/>
      <c r="B883" s="239"/>
      <c r="C883" s="240"/>
      <c r="D883" s="232" t="s">
        <v>150</v>
      </c>
      <c r="E883" s="241" t="s">
        <v>1</v>
      </c>
      <c r="F883" s="242" t="s">
        <v>1068</v>
      </c>
      <c r="G883" s="240"/>
      <c r="H883" s="241" t="s">
        <v>1</v>
      </c>
      <c r="I883" s="243"/>
      <c r="J883" s="240"/>
      <c r="K883" s="240"/>
      <c r="L883" s="244"/>
      <c r="M883" s="245"/>
      <c r="N883" s="246"/>
      <c r="O883" s="246"/>
      <c r="P883" s="246"/>
      <c r="Q883" s="246"/>
      <c r="R883" s="246"/>
      <c r="S883" s="246"/>
      <c r="T883" s="247"/>
      <c r="U883" s="13"/>
      <c r="V883" s="13"/>
      <c r="W883" s="13"/>
      <c r="X883" s="13"/>
      <c r="Y883" s="13"/>
      <c r="Z883" s="13"/>
      <c r="AA883" s="13"/>
      <c r="AB883" s="13"/>
      <c r="AC883" s="13"/>
      <c r="AD883" s="13"/>
      <c r="AE883" s="13"/>
      <c r="AT883" s="248" t="s">
        <v>150</v>
      </c>
      <c r="AU883" s="248" t="s">
        <v>86</v>
      </c>
      <c r="AV883" s="13" t="s">
        <v>84</v>
      </c>
      <c r="AW883" s="13" t="s">
        <v>32</v>
      </c>
      <c r="AX883" s="13" t="s">
        <v>76</v>
      </c>
      <c r="AY883" s="248" t="s">
        <v>136</v>
      </c>
    </row>
    <row r="884" s="14" customFormat="1">
      <c r="A884" s="14"/>
      <c r="B884" s="249"/>
      <c r="C884" s="250"/>
      <c r="D884" s="232" t="s">
        <v>150</v>
      </c>
      <c r="E884" s="251" t="s">
        <v>1</v>
      </c>
      <c r="F884" s="252" t="s">
        <v>216</v>
      </c>
      <c r="G884" s="250"/>
      <c r="H884" s="253">
        <v>476.618</v>
      </c>
      <c r="I884" s="254"/>
      <c r="J884" s="250"/>
      <c r="K884" s="250"/>
      <c r="L884" s="255"/>
      <c r="M884" s="256"/>
      <c r="N884" s="257"/>
      <c r="O884" s="257"/>
      <c r="P884" s="257"/>
      <c r="Q884" s="257"/>
      <c r="R884" s="257"/>
      <c r="S884" s="257"/>
      <c r="T884" s="258"/>
      <c r="U884" s="14"/>
      <c r="V884" s="14"/>
      <c r="W884" s="14"/>
      <c r="X884" s="14"/>
      <c r="Y884" s="14"/>
      <c r="Z884" s="14"/>
      <c r="AA884" s="14"/>
      <c r="AB884" s="14"/>
      <c r="AC884" s="14"/>
      <c r="AD884" s="14"/>
      <c r="AE884" s="14"/>
      <c r="AT884" s="259" t="s">
        <v>150</v>
      </c>
      <c r="AU884" s="259" t="s">
        <v>86</v>
      </c>
      <c r="AV884" s="14" t="s">
        <v>86</v>
      </c>
      <c r="AW884" s="14" t="s">
        <v>32</v>
      </c>
      <c r="AX884" s="14" t="s">
        <v>76</v>
      </c>
      <c r="AY884" s="259" t="s">
        <v>136</v>
      </c>
    </row>
    <row r="885" s="15" customFormat="1">
      <c r="A885" s="15"/>
      <c r="B885" s="260"/>
      <c r="C885" s="261"/>
      <c r="D885" s="232" t="s">
        <v>150</v>
      </c>
      <c r="E885" s="262" t="s">
        <v>1</v>
      </c>
      <c r="F885" s="263" t="s">
        <v>153</v>
      </c>
      <c r="G885" s="261"/>
      <c r="H885" s="264">
        <v>476.618</v>
      </c>
      <c r="I885" s="265"/>
      <c r="J885" s="261"/>
      <c r="K885" s="261"/>
      <c r="L885" s="266"/>
      <c r="M885" s="267"/>
      <c r="N885" s="268"/>
      <c r="O885" s="268"/>
      <c r="P885" s="268"/>
      <c r="Q885" s="268"/>
      <c r="R885" s="268"/>
      <c r="S885" s="268"/>
      <c r="T885" s="269"/>
      <c r="U885" s="15"/>
      <c r="V885" s="15"/>
      <c r="W885" s="15"/>
      <c r="X885" s="15"/>
      <c r="Y885" s="15"/>
      <c r="Z885" s="15"/>
      <c r="AA885" s="15"/>
      <c r="AB885" s="15"/>
      <c r="AC885" s="15"/>
      <c r="AD885" s="15"/>
      <c r="AE885" s="15"/>
      <c r="AT885" s="270" t="s">
        <v>150</v>
      </c>
      <c r="AU885" s="270" t="s">
        <v>86</v>
      </c>
      <c r="AV885" s="15" t="s">
        <v>144</v>
      </c>
      <c r="AW885" s="15" t="s">
        <v>32</v>
      </c>
      <c r="AX885" s="15" t="s">
        <v>84</v>
      </c>
      <c r="AY885" s="270" t="s">
        <v>136</v>
      </c>
    </row>
    <row r="886" s="2" customFormat="1" ht="24.15" customHeight="1">
      <c r="A886" s="39"/>
      <c r="B886" s="40"/>
      <c r="C886" s="219" t="s">
        <v>1075</v>
      </c>
      <c r="D886" s="219" t="s">
        <v>139</v>
      </c>
      <c r="E886" s="220" t="s">
        <v>1076</v>
      </c>
      <c r="F886" s="221" t="s">
        <v>1077</v>
      </c>
      <c r="G886" s="222" t="s">
        <v>142</v>
      </c>
      <c r="H886" s="223">
        <v>1029.3499999999999</v>
      </c>
      <c r="I886" s="224"/>
      <c r="J886" s="225">
        <f>ROUND(I886*H886,2)</f>
        <v>0</v>
      </c>
      <c r="K886" s="221" t="s">
        <v>1</v>
      </c>
      <c r="L886" s="45"/>
      <c r="M886" s="226" t="s">
        <v>1</v>
      </c>
      <c r="N886" s="227" t="s">
        <v>41</v>
      </c>
      <c r="O886" s="92"/>
      <c r="P886" s="228">
        <f>O886*H886</f>
        <v>0</v>
      </c>
      <c r="Q886" s="228">
        <v>4.0000000000000003E-05</v>
      </c>
      <c r="R886" s="228">
        <f>Q886*H886</f>
        <v>0.041174000000000002</v>
      </c>
      <c r="S886" s="228">
        <v>0</v>
      </c>
      <c r="T886" s="229">
        <f>S886*H886</f>
        <v>0</v>
      </c>
      <c r="U886" s="39"/>
      <c r="V886" s="39"/>
      <c r="W886" s="39"/>
      <c r="X886" s="39"/>
      <c r="Y886" s="39"/>
      <c r="Z886" s="39"/>
      <c r="AA886" s="39"/>
      <c r="AB886" s="39"/>
      <c r="AC886" s="39"/>
      <c r="AD886" s="39"/>
      <c r="AE886" s="39"/>
      <c r="AR886" s="230" t="s">
        <v>473</v>
      </c>
      <c r="AT886" s="230" t="s">
        <v>139</v>
      </c>
      <c r="AU886" s="230" t="s">
        <v>86</v>
      </c>
      <c r="AY886" s="18" t="s">
        <v>136</v>
      </c>
      <c r="BE886" s="231">
        <f>IF(N886="základní",J886,0)</f>
        <v>0</v>
      </c>
      <c r="BF886" s="231">
        <f>IF(N886="snížená",J886,0)</f>
        <v>0</v>
      </c>
      <c r="BG886" s="231">
        <f>IF(N886="zákl. přenesená",J886,0)</f>
        <v>0</v>
      </c>
      <c r="BH886" s="231">
        <f>IF(N886="sníž. přenesená",J886,0)</f>
        <v>0</v>
      </c>
      <c r="BI886" s="231">
        <f>IF(N886="nulová",J886,0)</f>
        <v>0</v>
      </c>
      <c r="BJ886" s="18" t="s">
        <v>84</v>
      </c>
      <c r="BK886" s="231">
        <f>ROUND(I886*H886,2)</f>
        <v>0</v>
      </c>
      <c r="BL886" s="18" t="s">
        <v>473</v>
      </c>
      <c r="BM886" s="230" t="s">
        <v>1078</v>
      </c>
    </row>
    <row r="887" s="2" customFormat="1">
      <c r="A887" s="39"/>
      <c r="B887" s="40"/>
      <c r="C887" s="41"/>
      <c r="D887" s="232" t="s">
        <v>146</v>
      </c>
      <c r="E887" s="41"/>
      <c r="F887" s="233" t="s">
        <v>1077</v>
      </c>
      <c r="G887" s="41"/>
      <c r="H887" s="41"/>
      <c r="I887" s="234"/>
      <c r="J887" s="41"/>
      <c r="K887" s="41"/>
      <c r="L887" s="45"/>
      <c r="M887" s="235"/>
      <c r="N887" s="236"/>
      <c r="O887" s="92"/>
      <c r="P887" s="92"/>
      <c r="Q887" s="92"/>
      <c r="R887" s="92"/>
      <c r="S887" s="92"/>
      <c r="T887" s="93"/>
      <c r="U887" s="39"/>
      <c r="V887" s="39"/>
      <c r="W887" s="39"/>
      <c r="X887" s="39"/>
      <c r="Y887" s="39"/>
      <c r="Z887" s="39"/>
      <c r="AA887" s="39"/>
      <c r="AB887" s="39"/>
      <c r="AC887" s="39"/>
      <c r="AD887" s="39"/>
      <c r="AE887" s="39"/>
      <c r="AT887" s="18" t="s">
        <v>146</v>
      </c>
      <c r="AU887" s="18" t="s">
        <v>86</v>
      </c>
    </row>
    <row r="888" s="13" customFormat="1">
      <c r="A888" s="13"/>
      <c r="B888" s="239"/>
      <c r="C888" s="240"/>
      <c r="D888" s="232" t="s">
        <v>150</v>
      </c>
      <c r="E888" s="241" t="s">
        <v>1</v>
      </c>
      <c r="F888" s="242" t="s">
        <v>519</v>
      </c>
      <c r="G888" s="240"/>
      <c r="H888" s="241" t="s">
        <v>1</v>
      </c>
      <c r="I888" s="243"/>
      <c r="J888" s="240"/>
      <c r="K888" s="240"/>
      <c r="L888" s="244"/>
      <c r="M888" s="245"/>
      <c r="N888" s="246"/>
      <c r="O888" s="246"/>
      <c r="P888" s="246"/>
      <c r="Q888" s="246"/>
      <c r="R888" s="246"/>
      <c r="S888" s="246"/>
      <c r="T888" s="247"/>
      <c r="U888" s="13"/>
      <c r="V888" s="13"/>
      <c r="W888" s="13"/>
      <c r="X888" s="13"/>
      <c r="Y888" s="13"/>
      <c r="Z888" s="13"/>
      <c r="AA888" s="13"/>
      <c r="AB888" s="13"/>
      <c r="AC888" s="13"/>
      <c r="AD888" s="13"/>
      <c r="AE888" s="13"/>
      <c r="AT888" s="248" t="s">
        <v>150</v>
      </c>
      <c r="AU888" s="248" t="s">
        <v>86</v>
      </c>
      <c r="AV888" s="13" t="s">
        <v>84</v>
      </c>
      <c r="AW888" s="13" t="s">
        <v>32</v>
      </c>
      <c r="AX888" s="13" t="s">
        <v>76</v>
      </c>
      <c r="AY888" s="248" t="s">
        <v>136</v>
      </c>
    </row>
    <row r="889" s="14" customFormat="1">
      <c r="A889" s="14"/>
      <c r="B889" s="249"/>
      <c r="C889" s="250"/>
      <c r="D889" s="232" t="s">
        <v>150</v>
      </c>
      <c r="E889" s="251" t="s">
        <v>1</v>
      </c>
      <c r="F889" s="252" t="s">
        <v>1079</v>
      </c>
      <c r="G889" s="250"/>
      <c r="H889" s="253">
        <v>1029.3499999999999</v>
      </c>
      <c r="I889" s="254"/>
      <c r="J889" s="250"/>
      <c r="K889" s="250"/>
      <c r="L889" s="255"/>
      <c r="M889" s="256"/>
      <c r="N889" s="257"/>
      <c r="O889" s="257"/>
      <c r="P889" s="257"/>
      <c r="Q889" s="257"/>
      <c r="R889" s="257"/>
      <c r="S889" s="257"/>
      <c r="T889" s="258"/>
      <c r="U889" s="14"/>
      <c r="V889" s="14"/>
      <c r="W889" s="14"/>
      <c r="X889" s="14"/>
      <c r="Y889" s="14"/>
      <c r="Z889" s="14"/>
      <c r="AA889" s="14"/>
      <c r="AB889" s="14"/>
      <c r="AC889" s="14"/>
      <c r="AD889" s="14"/>
      <c r="AE889" s="14"/>
      <c r="AT889" s="259" t="s">
        <v>150</v>
      </c>
      <c r="AU889" s="259" t="s">
        <v>86</v>
      </c>
      <c r="AV889" s="14" t="s">
        <v>86</v>
      </c>
      <c r="AW889" s="14" t="s">
        <v>32</v>
      </c>
      <c r="AX889" s="14" t="s">
        <v>76</v>
      </c>
      <c r="AY889" s="259" t="s">
        <v>136</v>
      </c>
    </row>
    <row r="890" s="15" customFormat="1">
      <c r="A890" s="15"/>
      <c r="B890" s="260"/>
      <c r="C890" s="261"/>
      <c r="D890" s="232" t="s">
        <v>150</v>
      </c>
      <c r="E890" s="262" t="s">
        <v>1</v>
      </c>
      <c r="F890" s="263" t="s">
        <v>153</v>
      </c>
      <c r="G890" s="261"/>
      <c r="H890" s="264">
        <v>1029.3499999999999</v>
      </c>
      <c r="I890" s="265"/>
      <c r="J890" s="261"/>
      <c r="K890" s="261"/>
      <c r="L890" s="266"/>
      <c r="M890" s="267"/>
      <c r="N890" s="268"/>
      <c r="O890" s="268"/>
      <c r="P890" s="268"/>
      <c r="Q890" s="268"/>
      <c r="R890" s="268"/>
      <c r="S890" s="268"/>
      <c r="T890" s="269"/>
      <c r="U890" s="15"/>
      <c r="V890" s="15"/>
      <c r="W890" s="15"/>
      <c r="X890" s="15"/>
      <c r="Y890" s="15"/>
      <c r="Z890" s="15"/>
      <c r="AA890" s="15"/>
      <c r="AB890" s="15"/>
      <c r="AC890" s="15"/>
      <c r="AD890" s="15"/>
      <c r="AE890" s="15"/>
      <c r="AT890" s="270" t="s">
        <v>150</v>
      </c>
      <c r="AU890" s="270" t="s">
        <v>86</v>
      </c>
      <c r="AV890" s="15" t="s">
        <v>144</v>
      </c>
      <c r="AW890" s="15" t="s">
        <v>32</v>
      </c>
      <c r="AX890" s="15" t="s">
        <v>84</v>
      </c>
      <c r="AY890" s="270" t="s">
        <v>136</v>
      </c>
    </row>
    <row r="891" s="2" customFormat="1" ht="24.15" customHeight="1">
      <c r="A891" s="39"/>
      <c r="B891" s="40"/>
      <c r="C891" s="219" t="s">
        <v>1080</v>
      </c>
      <c r="D891" s="219" t="s">
        <v>139</v>
      </c>
      <c r="E891" s="220" t="s">
        <v>1081</v>
      </c>
      <c r="F891" s="221" t="s">
        <v>1082</v>
      </c>
      <c r="G891" s="222" t="s">
        <v>142</v>
      </c>
      <c r="H891" s="223">
        <v>1029.3499999999999</v>
      </c>
      <c r="I891" s="224"/>
      <c r="J891" s="225">
        <f>ROUND(I891*H891,2)</f>
        <v>0</v>
      </c>
      <c r="K891" s="221" t="s">
        <v>1</v>
      </c>
      <c r="L891" s="45"/>
      <c r="M891" s="226" t="s">
        <v>1</v>
      </c>
      <c r="N891" s="227" t="s">
        <v>41</v>
      </c>
      <c r="O891" s="92"/>
      <c r="P891" s="228">
        <f>O891*H891</f>
        <v>0</v>
      </c>
      <c r="Q891" s="228">
        <v>4.0000000000000003E-05</v>
      </c>
      <c r="R891" s="228">
        <f>Q891*H891</f>
        <v>0.041174000000000002</v>
      </c>
      <c r="S891" s="228">
        <v>0</v>
      </c>
      <c r="T891" s="229">
        <f>S891*H891</f>
        <v>0</v>
      </c>
      <c r="U891" s="39"/>
      <c r="V891" s="39"/>
      <c r="W891" s="39"/>
      <c r="X891" s="39"/>
      <c r="Y891" s="39"/>
      <c r="Z891" s="39"/>
      <c r="AA891" s="39"/>
      <c r="AB891" s="39"/>
      <c r="AC891" s="39"/>
      <c r="AD891" s="39"/>
      <c r="AE891" s="39"/>
      <c r="AR891" s="230" t="s">
        <v>473</v>
      </c>
      <c r="AT891" s="230" t="s">
        <v>139</v>
      </c>
      <c r="AU891" s="230" t="s">
        <v>86</v>
      </c>
      <c r="AY891" s="18" t="s">
        <v>136</v>
      </c>
      <c r="BE891" s="231">
        <f>IF(N891="základní",J891,0)</f>
        <v>0</v>
      </c>
      <c r="BF891" s="231">
        <f>IF(N891="snížená",J891,0)</f>
        <v>0</v>
      </c>
      <c r="BG891" s="231">
        <f>IF(N891="zákl. přenesená",J891,0)</f>
        <v>0</v>
      </c>
      <c r="BH891" s="231">
        <f>IF(N891="sníž. přenesená",J891,0)</f>
        <v>0</v>
      </c>
      <c r="BI891" s="231">
        <f>IF(N891="nulová",J891,0)</f>
        <v>0</v>
      </c>
      <c r="BJ891" s="18" t="s">
        <v>84</v>
      </c>
      <c r="BK891" s="231">
        <f>ROUND(I891*H891,2)</f>
        <v>0</v>
      </c>
      <c r="BL891" s="18" t="s">
        <v>473</v>
      </c>
      <c r="BM891" s="230" t="s">
        <v>1083</v>
      </c>
    </row>
    <row r="892" s="2" customFormat="1">
      <c r="A892" s="39"/>
      <c r="B892" s="40"/>
      <c r="C892" s="41"/>
      <c r="D892" s="232" t="s">
        <v>146</v>
      </c>
      <c r="E892" s="41"/>
      <c r="F892" s="233" t="s">
        <v>1082</v>
      </c>
      <c r="G892" s="41"/>
      <c r="H892" s="41"/>
      <c r="I892" s="234"/>
      <c r="J892" s="41"/>
      <c r="K892" s="41"/>
      <c r="L892" s="45"/>
      <c r="M892" s="235"/>
      <c r="N892" s="236"/>
      <c r="O892" s="92"/>
      <c r="P892" s="92"/>
      <c r="Q892" s="92"/>
      <c r="R892" s="92"/>
      <c r="S892" s="92"/>
      <c r="T892" s="93"/>
      <c r="U892" s="39"/>
      <c r="V892" s="39"/>
      <c r="W892" s="39"/>
      <c r="X892" s="39"/>
      <c r="Y892" s="39"/>
      <c r="Z892" s="39"/>
      <c r="AA892" s="39"/>
      <c r="AB892" s="39"/>
      <c r="AC892" s="39"/>
      <c r="AD892" s="39"/>
      <c r="AE892" s="39"/>
      <c r="AT892" s="18" t="s">
        <v>146</v>
      </c>
      <c r="AU892" s="18" t="s">
        <v>86</v>
      </c>
    </row>
    <row r="893" s="13" customFormat="1">
      <c r="A893" s="13"/>
      <c r="B893" s="239"/>
      <c r="C893" s="240"/>
      <c r="D893" s="232" t="s">
        <v>150</v>
      </c>
      <c r="E893" s="241" t="s">
        <v>1</v>
      </c>
      <c r="F893" s="242" t="s">
        <v>519</v>
      </c>
      <c r="G893" s="240"/>
      <c r="H893" s="241" t="s">
        <v>1</v>
      </c>
      <c r="I893" s="243"/>
      <c r="J893" s="240"/>
      <c r="K893" s="240"/>
      <c r="L893" s="244"/>
      <c r="M893" s="245"/>
      <c r="N893" s="246"/>
      <c r="O893" s="246"/>
      <c r="P893" s="246"/>
      <c r="Q893" s="246"/>
      <c r="R893" s="246"/>
      <c r="S893" s="246"/>
      <c r="T893" s="247"/>
      <c r="U893" s="13"/>
      <c r="V893" s="13"/>
      <c r="W893" s="13"/>
      <c r="X893" s="13"/>
      <c r="Y893" s="13"/>
      <c r="Z893" s="13"/>
      <c r="AA893" s="13"/>
      <c r="AB893" s="13"/>
      <c r="AC893" s="13"/>
      <c r="AD893" s="13"/>
      <c r="AE893" s="13"/>
      <c r="AT893" s="248" t="s">
        <v>150</v>
      </c>
      <c r="AU893" s="248" t="s">
        <v>86</v>
      </c>
      <c r="AV893" s="13" t="s">
        <v>84</v>
      </c>
      <c r="AW893" s="13" t="s">
        <v>32</v>
      </c>
      <c r="AX893" s="13" t="s">
        <v>76</v>
      </c>
      <c r="AY893" s="248" t="s">
        <v>136</v>
      </c>
    </row>
    <row r="894" s="14" customFormat="1">
      <c r="A894" s="14"/>
      <c r="B894" s="249"/>
      <c r="C894" s="250"/>
      <c r="D894" s="232" t="s">
        <v>150</v>
      </c>
      <c r="E894" s="251" t="s">
        <v>1</v>
      </c>
      <c r="F894" s="252" t="s">
        <v>1079</v>
      </c>
      <c r="G894" s="250"/>
      <c r="H894" s="253">
        <v>1029.3499999999999</v>
      </c>
      <c r="I894" s="254"/>
      <c r="J894" s="250"/>
      <c r="K894" s="250"/>
      <c r="L894" s="255"/>
      <c r="M894" s="256"/>
      <c r="N894" s="257"/>
      <c r="O894" s="257"/>
      <c r="P894" s="257"/>
      <c r="Q894" s="257"/>
      <c r="R894" s="257"/>
      <c r="S894" s="257"/>
      <c r="T894" s="258"/>
      <c r="U894" s="14"/>
      <c r="V894" s="14"/>
      <c r="W894" s="14"/>
      <c r="X894" s="14"/>
      <c r="Y894" s="14"/>
      <c r="Z894" s="14"/>
      <c r="AA894" s="14"/>
      <c r="AB894" s="14"/>
      <c r="AC894" s="14"/>
      <c r="AD894" s="14"/>
      <c r="AE894" s="14"/>
      <c r="AT894" s="259" t="s">
        <v>150</v>
      </c>
      <c r="AU894" s="259" t="s">
        <v>86</v>
      </c>
      <c r="AV894" s="14" t="s">
        <v>86</v>
      </c>
      <c r="AW894" s="14" t="s">
        <v>32</v>
      </c>
      <c r="AX894" s="14" t="s">
        <v>76</v>
      </c>
      <c r="AY894" s="259" t="s">
        <v>136</v>
      </c>
    </row>
    <row r="895" s="15" customFormat="1">
      <c r="A895" s="15"/>
      <c r="B895" s="260"/>
      <c r="C895" s="261"/>
      <c r="D895" s="232" t="s">
        <v>150</v>
      </c>
      <c r="E895" s="262" t="s">
        <v>1</v>
      </c>
      <c r="F895" s="263" t="s">
        <v>153</v>
      </c>
      <c r="G895" s="261"/>
      <c r="H895" s="264">
        <v>1029.3499999999999</v>
      </c>
      <c r="I895" s="265"/>
      <c r="J895" s="261"/>
      <c r="K895" s="261"/>
      <c r="L895" s="266"/>
      <c r="M895" s="267"/>
      <c r="N895" s="268"/>
      <c r="O895" s="268"/>
      <c r="P895" s="268"/>
      <c r="Q895" s="268"/>
      <c r="R895" s="268"/>
      <c r="S895" s="268"/>
      <c r="T895" s="269"/>
      <c r="U895" s="15"/>
      <c r="V895" s="15"/>
      <c r="W895" s="15"/>
      <c r="X895" s="15"/>
      <c r="Y895" s="15"/>
      <c r="Z895" s="15"/>
      <c r="AA895" s="15"/>
      <c r="AB895" s="15"/>
      <c r="AC895" s="15"/>
      <c r="AD895" s="15"/>
      <c r="AE895" s="15"/>
      <c r="AT895" s="270" t="s">
        <v>150</v>
      </c>
      <c r="AU895" s="270" t="s">
        <v>86</v>
      </c>
      <c r="AV895" s="15" t="s">
        <v>144</v>
      </c>
      <c r="AW895" s="15" t="s">
        <v>32</v>
      </c>
      <c r="AX895" s="15" t="s">
        <v>84</v>
      </c>
      <c r="AY895" s="270" t="s">
        <v>136</v>
      </c>
    </row>
    <row r="896" s="2" customFormat="1" ht="16.5" customHeight="1">
      <c r="A896" s="39"/>
      <c r="B896" s="40"/>
      <c r="C896" s="219" t="s">
        <v>1084</v>
      </c>
      <c r="D896" s="219" t="s">
        <v>139</v>
      </c>
      <c r="E896" s="220" t="s">
        <v>1085</v>
      </c>
      <c r="F896" s="221" t="s">
        <v>1086</v>
      </c>
      <c r="G896" s="222" t="s">
        <v>142</v>
      </c>
      <c r="H896" s="223">
        <v>1029.3499999999999</v>
      </c>
      <c r="I896" s="224"/>
      <c r="J896" s="225">
        <f>ROUND(I896*H896,2)</f>
        <v>0</v>
      </c>
      <c r="K896" s="221" t="s">
        <v>1</v>
      </c>
      <c r="L896" s="45"/>
      <c r="M896" s="226" t="s">
        <v>1</v>
      </c>
      <c r="N896" s="227" t="s">
        <v>41</v>
      </c>
      <c r="O896" s="92"/>
      <c r="P896" s="228">
        <f>O896*H896</f>
        <v>0</v>
      </c>
      <c r="Q896" s="228">
        <v>0</v>
      </c>
      <c r="R896" s="228">
        <f>Q896*H896</f>
        <v>0</v>
      </c>
      <c r="S896" s="228">
        <v>0</v>
      </c>
      <c r="T896" s="229">
        <f>S896*H896</f>
        <v>0</v>
      </c>
      <c r="U896" s="39"/>
      <c r="V896" s="39"/>
      <c r="W896" s="39"/>
      <c r="X896" s="39"/>
      <c r="Y896" s="39"/>
      <c r="Z896" s="39"/>
      <c r="AA896" s="39"/>
      <c r="AB896" s="39"/>
      <c r="AC896" s="39"/>
      <c r="AD896" s="39"/>
      <c r="AE896" s="39"/>
      <c r="AR896" s="230" t="s">
        <v>473</v>
      </c>
      <c r="AT896" s="230" t="s">
        <v>139</v>
      </c>
      <c r="AU896" s="230" t="s">
        <v>86</v>
      </c>
      <c r="AY896" s="18" t="s">
        <v>136</v>
      </c>
      <c r="BE896" s="231">
        <f>IF(N896="základní",J896,0)</f>
        <v>0</v>
      </c>
      <c r="BF896" s="231">
        <f>IF(N896="snížená",J896,0)</f>
        <v>0</v>
      </c>
      <c r="BG896" s="231">
        <f>IF(N896="zákl. přenesená",J896,0)</f>
        <v>0</v>
      </c>
      <c r="BH896" s="231">
        <f>IF(N896="sníž. přenesená",J896,0)</f>
        <v>0</v>
      </c>
      <c r="BI896" s="231">
        <f>IF(N896="nulová",J896,0)</f>
        <v>0</v>
      </c>
      <c r="BJ896" s="18" t="s">
        <v>84</v>
      </c>
      <c r="BK896" s="231">
        <f>ROUND(I896*H896,2)</f>
        <v>0</v>
      </c>
      <c r="BL896" s="18" t="s">
        <v>473</v>
      </c>
      <c r="BM896" s="230" t="s">
        <v>1087</v>
      </c>
    </row>
    <row r="897" s="2" customFormat="1">
      <c r="A897" s="39"/>
      <c r="B897" s="40"/>
      <c r="C897" s="41"/>
      <c r="D897" s="232" t="s">
        <v>146</v>
      </c>
      <c r="E897" s="41"/>
      <c r="F897" s="233" t="s">
        <v>1086</v>
      </c>
      <c r="G897" s="41"/>
      <c r="H897" s="41"/>
      <c r="I897" s="234"/>
      <c r="J897" s="41"/>
      <c r="K897" s="41"/>
      <c r="L897" s="45"/>
      <c r="M897" s="235"/>
      <c r="N897" s="236"/>
      <c r="O897" s="92"/>
      <c r="P897" s="92"/>
      <c r="Q897" s="92"/>
      <c r="R897" s="92"/>
      <c r="S897" s="92"/>
      <c r="T897" s="93"/>
      <c r="U897" s="39"/>
      <c r="V897" s="39"/>
      <c r="W897" s="39"/>
      <c r="X897" s="39"/>
      <c r="Y897" s="39"/>
      <c r="Z897" s="39"/>
      <c r="AA897" s="39"/>
      <c r="AB897" s="39"/>
      <c r="AC897" s="39"/>
      <c r="AD897" s="39"/>
      <c r="AE897" s="39"/>
      <c r="AT897" s="18" t="s">
        <v>146</v>
      </c>
      <c r="AU897" s="18" t="s">
        <v>86</v>
      </c>
    </row>
    <row r="898" s="13" customFormat="1">
      <c r="A898" s="13"/>
      <c r="B898" s="239"/>
      <c r="C898" s="240"/>
      <c r="D898" s="232" t="s">
        <v>150</v>
      </c>
      <c r="E898" s="241" t="s">
        <v>1</v>
      </c>
      <c r="F898" s="242" t="s">
        <v>519</v>
      </c>
      <c r="G898" s="240"/>
      <c r="H898" s="241" t="s">
        <v>1</v>
      </c>
      <c r="I898" s="243"/>
      <c r="J898" s="240"/>
      <c r="K898" s="240"/>
      <c r="L898" s="244"/>
      <c r="M898" s="245"/>
      <c r="N898" s="246"/>
      <c r="O898" s="246"/>
      <c r="P898" s="246"/>
      <c r="Q898" s="246"/>
      <c r="R898" s="246"/>
      <c r="S898" s="246"/>
      <c r="T898" s="247"/>
      <c r="U898" s="13"/>
      <c r="V898" s="13"/>
      <c r="W898" s="13"/>
      <c r="X898" s="13"/>
      <c r="Y898" s="13"/>
      <c r="Z898" s="13"/>
      <c r="AA898" s="13"/>
      <c r="AB898" s="13"/>
      <c r="AC898" s="13"/>
      <c r="AD898" s="13"/>
      <c r="AE898" s="13"/>
      <c r="AT898" s="248" t="s">
        <v>150</v>
      </c>
      <c r="AU898" s="248" t="s">
        <v>86</v>
      </c>
      <c r="AV898" s="13" t="s">
        <v>84</v>
      </c>
      <c r="AW898" s="13" t="s">
        <v>32</v>
      </c>
      <c r="AX898" s="13" t="s">
        <v>76</v>
      </c>
      <c r="AY898" s="248" t="s">
        <v>136</v>
      </c>
    </row>
    <row r="899" s="14" customFormat="1">
      <c r="A899" s="14"/>
      <c r="B899" s="249"/>
      <c r="C899" s="250"/>
      <c r="D899" s="232" t="s">
        <v>150</v>
      </c>
      <c r="E899" s="251" t="s">
        <v>1</v>
      </c>
      <c r="F899" s="252" t="s">
        <v>1079</v>
      </c>
      <c r="G899" s="250"/>
      <c r="H899" s="253">
        <v>1029.3499999999999</v>
      </c>
      <c r="I899" s="254"/>
      <c r="J899" s="250"/>
      <c r="K899" s="250"/>
      <c r="L899" s="255"/>
      <c r="M899" s="256"/>
      <c r="N899" s="257"/>
      <c r="O899" s="257"/>
      <c r="P899" s="257"/>
      <c r="Q899" s="257"/>
      <c r="R899" s="257"/>
      <c r="S899" s="257"/>
      <c r="T899" s="258"/>
      <c r="U899" s="14"/>
      <c r="V899" s="14"/>
      <c r="W899" s="14"/>
      <c r="X899" s="14"/>
      <c r="Y899" s="14"/>
      <c r="Z899" s="14"/>
      <c r="AA899" s="14"/>
      <c r="AB899" s="14"/>
      <c r="AC899" s="14"/>
      <c r="AD899" s="14"/>
      <c r="AE899" s="14"/>
      <c r="AT899" s="259" t="s">
        <v>150</v>
      </c>
      <c r="AU899" s="259" t="s">
        <v>86</v>
      </c>
      <c r="AV899" s="14" t="s">
        <v>86</v>
      </c>
      <c r="AW899" s="14" t="s">
        <v>32</v>
      </c>
      <c r="AX899" s="14" t="s">
        <v>76</v>
      </c>
      <c r="AY899" s="259" t="s">
        <v>136</v>
      </c>
    </row>
    <row r="900" s="15" customFormat="1">
      <c r="A900" s="15"/>
      <c r="B900" s="260"/>
      <c r="C900" s="261"/>
      <c r="D900" s="232" t="s">
        <v>150</v>
      </c>
      <c r="E900" s="262" t="s">
        <v>1</v>
      </c>
      <c r="F900" s="263" t="s">
        <v>153</v>
      </c>
      <c r="G900" s="261"/>
      <c r="H900" s="264">
        <v>1029.3499999999999</v>
      </c>
      <c r="I900" s="265"/>
      <c r="J900" s="261"/>
      <c r="K900" s="261"/>
      <c r="L900" s="266"/>
      <c r="M900" s="267"/>
      <c r="N900" s="268"/>
      <c r="O900" s="268"/>
      <c r="P900" s="268"/>
      <c r="Q900" s="268"/>
      <c r="R900" s="268"/>
      <c r="S900" s="268"/>
      <c r="T900" s="269"/>
      <c r="U900" s="15"/>
      <c r="V900" s="15"/>
      <c r="W900" s="15"/>
      <c r="X900" s="15"/>
      <c r="Y900" s="15"/>
      <c r="Z900" s="15"/>
      <c r="AA900" s="15"/>
      <c r="AB900" s="15"/>
      <c r="AC900" s="15"/>
      <c r="AD900" s="15"/>
      <c r="AE900" s="15"/>
      <c r="AT900" s="270" t="s">
        <v>150</v>
      </c>
      <c r="AU900" s="270" t="s">
        <v>86</v>
      </c>
      <c r="AV900" s="15" t="s">
        <v>144</v>
      </c>
      <c r="AW900" s="15" t="s">
        <v>32</v>
      </c>
      <c r="AX900" s="15" t="s">
        <v>84</v>
      </c>
      <c r="AY900" s="270" t="s">
        <v>136</v>
      </c>
    </row>
    <row r="901" s="2" customFormat="1" ht="24.15" customHeight="1">
      <c r="A901" s="39"/>
      <c r="B901" s="40"/>
      <c r="C901" s="219" t="s">
        <v>1088</v>
      </c>
      <c r="D901" s="219" t="s">
        <v>139</v>
      </c>
      <c r="E901" s="220" t="s">
        <v>1089</v>
      </c>
      <c r="F901" s="221" t="s">
        <v>1090</v>
      </c>
      <c r="G901" s="222" t="s">
        <v>142</v>
      </c>
      <c r="H901" s="223">
        <v>1029.3499999999999</v>
      </c>
      <c r="I901" s="224"/>
      <c r="J901" s="225">
        <f>ROUND(I901*H901,2)</f>
        <v>0</v>
      </c>
      <c r="K901" s="221" t="s">
        <v>1</v>
      </c>
      <c r="L901" s="45"/>
      <c r="M901" s="226" t="s">
        <v>1</v>
      </c>
      <c r="N901" s="227" t="s">
        <v>41</v>
      </c>
      <c r="O901" s="92"/>
      <c r="P901" s="228">
        <f>O901*H901</f>
        <v>0</v>
      </c>
      <c r="Q901" s="228">
        <v>0.00087000000000000001</v>
      </c>
      <c r="R901" s="228">
        <f>Q901*H901</f>
        <v>0.8955344999999999</v>
      </c>
      <c r="S901" s="228">
        <v>0</v>
      </c>
      <c r="T901" s="229">
        <f>S901*H901</f>
        <v>0</v>
      </c>
      <c r="U901" s="39"/>
      <c r="V901" s="39"/>
      <c r="W901" s="39"/>
      <c r="X901" s="39"/>
      <c r="Y901" s="39"/>
      <c r="Z901" s="39"/>
      <c r="AA901" s="39"/>
      <c r="AB901" s="39"/>
      <c r="AC901" s="39"/>
      <c r="AD901" s="39"/>
      <c r="AE901" s="39"/>
      <c r="AR901" s="230" t="s">
        <v>473</v>
      </c>
      <c r="AT901" s="230" t="s">
        <v>139</v>
      </c>
      <c r="AU901" s="230" t="s">
        <v>86</v>
      </c>
      <c r="AY901" s="18" t="s">
        <v>136</v>
      </c>
      <c r="BE901" s="231">
        <f>IF(N901="základní",J901,0)</f>
        <v>0</v>
      </c>
      <c r="BF901" s="231">
        <f>IF(N901="snížená",J901,0)</f>
        <v>0</v>
      </c>
      <c r="BG901" s="231">
        <f>IF(N901="zákl. přenesená",J901,0)</f>
        <v>0</v>
      </c>
      <c r="BH901" s="231">
        <f>IF(N901="sníž. přenesená",J901,0)</f>
        <v>0</v>
      </c>
      <c r="BI901" s="231">
        <f>IF(N901="nulová",J901,0)</f>
        <v>0</v>
      </c>
      <c r="BJ901" s="18" t="s">
        <v>84</v>
      </c>
      <c r="BK901" s="231">
        <f>ROUND(I901*H901,2)</f>
        <v>0</v>
      </c>
      <c r="BL901" s="18" t="s">
        <v>473</v>
      </c>
      <c r="BM901" s="230" t="s">
        <v>1091</v>
      </c>
    </row>
    <row r="902" s="2" customFormat="1">
      <c r="A902" s="39"/>
      <c r="B902" s="40"/>
      <c r="C902" s="41"/>
      <c r="D902" s="232" t="s">
        <v>146</v>
      </c>
      <c r="E902" s="41"/>
      <c r="F902" s="233" t="s">
        <v>1090</v>
      </c>
      <c r="G902" s="41"/>
      <c r="H902" s="41"/>
      <c r="I902" s="234"/>
      <c r="J902" s="41"/>
      <c r="K902" s="41"/>
      <c r="L902" s="45"/>
      <c r="M902" s="235"/>
      <c r="N902" s="236"/>
      <c r="O902" s="92"/>
      <c r="P902" s="92"/>
      <c r="Q902" s="92"/>
      <c r="R902" s="92"/>
      <c r="S902" s="92"/>
      <c r="T902" s="93"/>
      <c r="U902" s="39"/>
      <c r="V902" s="39"/>
      <c r="W902" s="39"/>
      <c r="X902" s="39"/>
      <c r="Y902" s="39"/>
      <c r="Z902" s="39"/>
      <c r="AA902" s="39"/>
      <c r="AB902" s="39"/>
      <c r="AC902" s="39"/>
      <c r="AD902" s="39"/>
      <c r="AE902" s="39"/>
      <c r="AT902" s="18" t="s">
        <v>146</v>
      </c>
      <c r="AU902" s="18" t="s">
        <v>86</v>
      </c>
    </row>
    <row r="903" s="13" customFormat="1">
      <c r="A903" s="13"/>
      <c r="B903" s="239"/>
      <c r="C903" s="240"/>
      <c r="D903" s="232" t="s">
        <v>150</v>
      </c>
      <c r="E903" s="241" t="s">
        <v>1</v>
      </c>
      <c r="F903" s="242" t="s">
        <v>519</v>
      </c>
      <c r="G903" s="240"/>
      <c r="H903" s="241" t="s">
        <v>1</v>
      </c>
      <c r="I903" s="243"/>
      <c r="J903" s="240"/>
      <c r="K903" s="240"/>
      <c r="L903" s="244"/>
      <c r="M903" s="245"/>
      <c r="N903" s="246"/>
      <c r="O903" s="246"/>
      <c r="P903" s="246"/>
      <c r="Q903" s="246"/>
      <c r="R903" s="246"/>
      <c r="S903" s="246"/>
      <c r="T903" s="247"/>
      <c r="U903" s="13"/>
      <c r="V903" s="13"/>
      <c r="W903" s="13"/>
      <c r="X903" s="13"/>
      <c r="Y903" s="13"/>
      <c r="Z903" s="13"/>
      <c r="AA903" s="13"/>
      <c r="AB903" s="13"/>
      <c r="AC903" s="13"/>
      <c r="AD903" s="13"/>
      <c r="AE903" s="13"/>
      <c r="AT903" s="248" t="s">
        <v>150</v>
      </c>
      <c r="AU903" s="248" t="s">
        <v>86</v>
      </c>
      <c r="AV903" s="13" t="s">
        <v>84</v>
      </c>
      <c r="AW903" s="13" t="s">
        <v>32</v>
      </c>
      <c r="AX903" s="13" t="s">
        <v>76</v>
      </c>
      <c r="AY903" s="248" t="s">
        <v>136</v>
      </c>
    </row>
    <row r="904" s="14" customFormat="1">
      <c r="A904" s="14"/>
      <c r="B904" s="249"/>
      <c r="C904" s="250"/>
      <c r="D904" s="232" t="s">
        <v>150</v>
      </c>
      <c r="E904" s="251" t="s">
        <v>1</v>
      </c>
      <c r="F904" s="252" t="s">
        <v>1079</v>
      </c>
      <c r="G904" s="250"/>
      <c r="H904" s="253">
        <v>1029.3499999999999</v>
      </c>
      <c r="I904" s="254"/>
      <c r="J904" s="250"/>
      <c r="K904" s="250"/>
      <c r="L904" s="255"/>
      <c r="M904" s="256"/>
      <c r="N904" s="257"/>
      <c r="O904" s="257"/>
      <c r="P904" s="257"/>
      <c r="Q904" s="257"/>
      <c r="R904" s="257"/>
      <c r="S904" s="257"/>
      <c r="T904" s="258"/>
      <c r="U904" s="14"/>
      <c r="V904" s="14"/>
      <c r="W904" s="14"/>
      <c r="X904" s="14"/>
      <c r="Y904" s="14"/>
      <c r="Z904" s="14"/>
      <c r="AA904" s="14"/>
      <c r="AB904" s="14"/>
      <c r="AC904" s="14"/>
      <c r="AD904" s="14"/>
      <c r="AE904" s="14"/>
      <c r="AT904" s="259" t="s">
        <v>150</v>
      </c>
      <c r="AU904" s="259" t="s">
        <v>86</v>
      </c>
      <c r="AV904" s="14" t="s">
        <v>86</v>
      </c>
      <c r="AW904" s="14" t="s">
        <v>32</v>
      </c>
      <c r="AX904" s="14" t="s">
        <v>76</v>
      </c>
      <c r="AY904" s="259" t="s">
        <v>136</v>
      </c>
    </row>
    <row r="905" s="15" customFormat="1">
      <c r="A905" s="15"/>
      <c r="B905" s="260"/>
      <c r="C905" s="261"/>
      <c r="D905" s="232" t="s">
        <v>150</v>
      </c>
      <c r="E905" s="262" t="s">
        <v>1</v>
      </c>
      <c r="F905" s="263" t="s">
        <v>153</v>
      </c>
      <c r="G905" s="261"/>
      <c r="H905" s="264">
        <v>1029.3499999999999</v>
      </c>
      <c r="I905" s="265"/>
      <c r="J905" s="261"/>
      <c r="K905" s="261"/>
      <c r="L905" s="266"/>
      <c r="M905" s="267"/>
      <c r="N905" s="268"/>
      <c r="O905" s="268"/>
      <c r="P905" s="268"/>
      <c r="Q905" s="268"/>
      <c r="R905" s="268"/>
      <c r="S905" s="268"/>
      <c r="T905" s="269"/>
      <c r="U905" s="15"/>
      <c r="V905" s="15"/>
      <c r="W905" s="15"/>
      <c r="X905" s="15"/>
      <c r="Y905" s="15"/>
      <c r="Z905" s="15"/>
      <c r="AA905" s="15"/>
      <c r="AB905" s="15"/>
      <c r="AC905" s="15"/>
      <c r="AD905" s="15"/>
      <c r="AE905" s="15"/>
      <c r="AT905" s="270" t="s">
        <v>150</v>
      </c>
      <c r="AU905" s="270" t="s">
        <v>86</v>
      </c>
      <c r="AV905" s="15" t="s">
        <v>144</v>
      </c>
      <c r="AW905" s="15" t="s">
        <v>32</v>
      </c>
      <c r="AX905" s="15" t="s">
        <v>84</v>
      </c>
      <c r="AY905" s="270" t="s">
        <v>136</v>
      </c>
    </row>
    <row r="906" s="2" customFormat="1" ht="49.05" customHeight="1">
      <c r="A906" s="39"/>
      <c r="B906" s="40"/>
      <c r="C906" s="219" t="s">
        <v>1092</v>
      </c>
      <c r="D906" s="219" t="s">
        <v>139</v>
      </c>
      <c r="E906" s="220" t="s">
        <v>1093</v>
      </c>
      <c r="F906" s="221" t="s">
        <v>1094</v>
      </c>
      <c r="G906" s="222" t="s">
        <v>142</v>
      </c>
      <c r="H906" s="223">
        <v>1029.3499999999999</v>
      </c>
      <c r="I906" s="224"/>
      <c r="J906" s="225">
        <f>ROUND(I906*H906,2)</f>
        <v>0</v>
      </c>
      <c r="K906" s="221" t="s">
        <v>1</v>
      </c>
      <c r="L906" s="45"/>
      <c r="M906" s="226" t="s">
        <v>1</v>
      </c>
      <c r="N906" s="227" t="s">
        <v>41</v>
      </c>
      <c r="O906" s="92"/>
      <c r="P906" s="228">
        <f>O906*H906</f>
        <v>0</v>
      </c>
      <c r="Q906" s="228">
        <v>0.00051000000000000004</v>
      </c>
      <c r="R906" s="228">
        <f>Q906*H906</f>
        <v>0.52496849999999995</v>
      </c>
      <c r="S906" s="228">
        <v>0</v>
      </c>
      <c r="T906" s="229">
        <f>S906*H906</f>
        <v>0</v>
      </c>
      <c r="U906" s="39"/>
      <c r="V906" s="39"/>
      <c r="W906" s="39"/>
      <c r="X906" s="39"/>
      <c r="Y906" s="39"/>
      <c r="Z906" s="39"/>
      <c r="AA906" s="39"/>
      <c r="AB906" s="39"/>
      <c r="AC906" s="39"/>
      <c r="AD906" s="39"/>
      <c r="AE906" s="39"/>
      <c r="AR906" s="230" t="s">
        <v>473</v>
      </c>
      <c r="AT906" s="230" t="s">
        <v>139</v>
      </c>
      <c r="AU906" s="230" t="s">
        <v>86</v>
      </c>
      <c r="AY906" s="18" t="s">
        <v>136</v>
      </c>
      <c r="BE906" s="231">
        <f>IF(N906="základní",J906,0)</f>
        <v>0</v>
      </c>
      <c r="BF906" s="231">
        <f>IF(N906="snížená",J906,0)</f>
        <v>0</v>
      </c>
      <c r="BG906" s="231">
        <f>IF(N906="zákl. přenesená",J906,0)</f>
        <v>0</v>
      </c>
      <c r="BH906" s="231">
        <f>IF(N906="sníž. přenesená",J906,0)</f>
        <v>0</v>
      </c>
      <c r="BI906" s="231">
        <f>IF(N906="nulová",J906,0)</f>
        <v>0</v>
      </c>
      <c r="BJ906" s="18" t="s">
        <v>84</v>
      </c>
      <c r="BK906" s="231">
        <f>ROUND(I906*H906,2)</f>
        <v>0</v>
      </c>
      <c r="BL906" s="18" t="s">
        <v>473</v>
      </c>
      <c r="BM906" s="230" t="s">
        <v>1095</v>
      </c>
    </row>
    <row r="907" s="2" customFormat="1">
      <c r="A907" s="39"/>
      <c r="B907" s="40"/>
      <c r="C907" s="41"/>
      <c r="D907" s="232" t="s">
        <v>146</v>
      </c>
      <c r="E907" s="41"/>
      <c r="F907" s="233" t="s">
        <v>1094</v>
      </c>
      <c r="G907" s="41"/>
      <c r="H907" s="41"/>
      <c r="I907" s="234"/>
      <c r="J907" s="41"/>
      <c r="K907" s="41"/>
      <c r="L907" s="45"/>
      <c r="M907" s="235"/>
      <c r="N907" s="236"/>
      <c r="O907" s="92"/>
      <c r="P907" s="92"/>
      <c r="Q907" s="92"/>
      <c r="R907" s="92"/>
      <c r="S907" s="92"/>
      <c r="T907" s="93"/>
      <c r="U907" s="39"/>
      <c r="V907" s="39"/>
      <c r="W907" s="39"/>
      <c r="X907" s="39"/>
      <c r="Y907" s="39"/>
      <c r="Z907" s="39"/>
      <c r="AA907" s="39"/>
      <c r="AB907" s="39"/>
      <c r="AC907" s="39"/>
      <c r="AD907" s="39"/>
      <c r="AE907" s="39"/>
      <c r="AT907" s="18" t="s">
        <v>146</v>
      </c>
      <c r="AU907" s="18" t="s">
        <v>86</v>
      </c>
    </row>
    <row r="908" s="2" customFormat="1">
      <c r="A908" s="39"/>
      <c r="B908" s="40"/>
      <c r="C908" s="41"/>
      <c r="D908" s="232" t="s">
        <v>880</v>
      </c>
      <c r="E908" s="41"/>
      <c r="F908" s="293" t="s">
        <v>1096</v>
      </c>
      <c r="G908" s="41"/>
      <c r="H908" s="41"/>
      <c r="I908" s="234"/>
      <c r="J908" s="41"/>
      <c r="K908" s="41"/>
      <c r="L908" s="45"/>
      <c r="M908" s="235"/>
      <c r="N908" s="236"/>
      <c r="O908" s="92"/>
      <c r="P908" s="92"/>
      <c r="Q908" s="92"/>
      <c r="R908" s="92"/>
      <c r="S908" s="92"/>
      <c r="T908" s="93"/>
      <c r="U908" s="39"/>
      <c r="V908" s="39"/>
      <c r="W908" s="39"/>
      <c r="X908" s="39"/>
      <c r="Y908" s="39"/>
      <c r="Z908" s="39"/>
      <c r="AA908" s="39"/>
      <c r="AB908" s="39"/>
      <c r="AC908" s="39"/>
      <c r="AD908" s="39"/>
      <c r="AE908" s="39"/>
      <c r="AT908" s="18" t="s">
        <v>880</v>
      </c>
      <c r="AU908" s="18" t="s">
        <v>86</v>
      </c>
    </row>
    <row r="909" s="13" customFormat="1">
      <c r="A909" s="13"/>
      <c r="B909" s="239"/>
      <c r="C909" s="240"/>
      <c r="D909" s="232" t="s">
        <v>150</v>
      </c>
      <c r="E909" s="241" t="s">
        <v>1</v>
      </c>
      <c r="F909" s="242" t="s">
        <v>519</v>
      </c>
      <c r="G909" s="240"/>
      <c r="H909" s="241" t="s">
        <v>1</v>
      </c>
      <c r="I909" s="243"/>
      <c r="J909" s="240"/>
      <c r="K909" s="240"/>
      <c r="L909" s="244"/>
      <c r="M909" s="245"/>
      <c r="N909" s="246"/>
      <c r="O909" s="246"/>
      <c r="P909" s="246"/>
      <c r="Q909" s="246"/>
      <c r="R909" s="246"/>
      <c r="S909" s="246"/>
      <c r="T909" s="247"/>
      <c r="U909" s="13"/>
      <c r="V909" s="13"/>
      <c r="W909" s="13"/>
      <c r="X909" s="13"/>
      <c r="Y909" s="13"/>
      <c r="Z909" s="13"/>
      <c r="AA909" s="13"/>
      <c r="AB909" s="13"/>
      <c r="AC909" s="13"/>
      <c r="AD909" s="13"/>
      <c r="AE909" s="13"/>
      <c r="AT909" s="248" t="s">
        <v>150</v>
      </c>
      <c r="AU909" s="248" t="s">
        <v>86</v>
      </c>
      <c r="AV909" s="13" t="s">
        <v>84</v>
      </c>
      <c r="AW909" s="13" t="s">
        <v>32</v>
      </c>
      <c r="AX909" s="13" t="s">
        <v>76</v>
      </c>
      <c r="AY909" s="248" t="s">
        <v>136</v>
      </c>
    </row>
    <row r="910" s="14" customFormat="1">
      <c r="A910" s="14"/>
      <c r="B910" s="249"/>
      <c r="C910" s="250"/>
      <c r="D910" s="232" t="s">
        <v>150</v>
      </c>
      <c r="E910" s="251" t="s">
        <v>1</v>
      </c>
      <c r="F910" s="252" t="s">
        <v>1079</v>
      </c>
      <c r="G910" s="250"/>
      <c r="H910" s="253">
        <v>1029.3499999999999</v>
      </c>
      <c r="I910" s="254"/>
      <c r="J910" s="250"/>
      <c r="K910" s="250"/>
      <c r="L910" s="255"/>
      <c r="M910" s="256"/>
      <c r="N910" s="257"/>
      <c r="O910" s="257"/>
      <c r="P910" s="257"/>
      <c r="Q910" s="257"/>
      <c r="R910" s="257"/>
      <c r="S910" s="257"/>
      <c r="T910" s="258"/>
      <c r="U910" s="14"/>
      <c r="V910" s="14"/>
      <c r="W910" s="14"/>
      <c r="X910" s="14"/>
      <c r="Y910" s="14"/>
      <c r="Z910" s="14"/>
      <c r="AA910" s="14"/>
      <c r="AB910" s="14"/>
      <c r="AC910" s="14"/>
      <c r="AD910" s="14"/>
      <c r="AE910" s="14"/>
      <c r="AT910" s="259" t="s">
        <v>150</v>
      </c>
      <c r="AU910" s="259" t="s">
        <v>86</v>
      </c>
      <c r="AV910" s="14" t="s">
        <v>86</v>
      </c>
      <c r="AW910" s="14" t="s">
        <v>32</v>
      </c>
      <c r="AX910" s="14" t="s">
        <v>76</v>
      </c>
      <c r="AY910" s="259" t="s">
        <v>136</v>
      </c>
    </row>
    <row r="911" s="15" customFormat="1">
      <c r="A911" s="15"/>
      <c r="B911" s="260"/>
      <c r="C911" s="261"/>
      <c r="D911" s="232" t="s">
        <v>150</v>
      </c>
      <c r="E911" s="262" t="s">
        <v>1</v>
      </c>
      <c r="F911" s="263" t="s">
        <v>153</v>
      </c>
      <c r="G911" s="261"/>
      <c r="H911" s="264">
        <v>1029.3499999999999</v>
      </c>
      <c r="I911" s="265"/>
      <c r="J911" s="261"/>
      <c r="K911" s="261"/>
      <c r="L911" s="266"/>
      <c r="M911" s="267"/>
      <c r="N911" s="268"/>
      <c r="O911" s="268"/>
      <c r="P911" s="268"/>
      <c r="Q911" s="268"/>
      <c r="R911" s="268"/>
      <c r="S911" s="268"/>
      <c r="T911" s="269"/>
      <c r="U911" s="15"/>
      <c r="V911" s="15"/>
      <c r="W911" s="15"/>
      <c r="X911" s="15"/>
      <c r="Y911" s="15"/>
      <c r="Z911" s="15"/>
      <c r="AA911" s="15"/>
      <c r="AB911" s="15"/>
      <c r="AC911" s="15"/>
      <c r="AD911" s="15"/>
      <c r="AE911" s="15"/>
      <c r="AT911" s="270" t="s">
        <v>150</v>
      </c>
      <c r="AU911" s="270" t="s">
        <v>86</v>
      </c>
      <c r="AV911" s="15" t="s">
        <v>144</v>
      </c>
      <c r="AW911" s="15" t="s">
        <v>32</v>
      </c>
      <c r="AX911" s="15" t="s">
        <v>84</v>
      </c>
      <c r="AY911" s="270" t="s">
        <v>136</v>
      </c>
    </row>
    <row r="912" s="2" customFormat="1" ht="24.15" customHeight="1">
      <c r="A912" s="39"/>
      <c r="B912" s="40"/>
      <c r="C912" s="219" t="s">
        <v>1097</v>
      </c>
      <c r="D912" s="219" t="s">
        <v>139</v>
      </c>
      <c r="E912" s="220" t="s">
        <v>1098</v>
      </c>
      <c r="F912" s="221" t="s">
        <v>1099</v>
      </c>
      <c r="G912" s="222" t="s">
        <v>357</v>
      </c>
      <c r="H912" s="223">
        <v>447</v>
      </c>
      <c r="I912" s="224"/>
      <c r="J912" s="225">
        <f>ROUND(I912*H912,2)</f>
        <v>0</v>
      </c>
      <c r="K912" s="221" t="s">
        <v>1</v>
      </c>
      <c r="L912" s="45"/>
      <c r="M912" s="226" t="s">
        <v>1</v>
      </c>
      <c r="N912" s="227" t="s">
        <v>41</v>
      </c>
      <c r="O912" s="92"/>
      <c r="P912" s="228">
        <f>O912*H912</f>
        <v>0</v>
      </c>
      <c r="Q912" s="228">
        <v>2.0000000000000002E-05</v>
      </c>
      <c r="R912" s="228">
        <f>Q912*H912</f>
        <v>0.00894</v>
      </c>
      <c r="S912" s="228">
        <v>0</v>
      </c>
      <c r="T912" s="229">
        <f>S912*H912</f>
        <v>0</v>
      </c>
      <c r="U912" s="39"/>
      <c r="V912" s="39"/>
      <c r="W912" s="39"/>
      <c r="X912" s="39"/>
      <c r="Y912" s="39"/>
      <c r="Z912" s="39"/>
      <c r="AA912" s="39"/>
      <c r="AB912" s="39"/>
      <c r="AC912" s="39"/>
      <c r="AD912" s="39"/>
      <c r="AE912" s="39"/>
      <c r="AR912" s="230" t="s">
        <v>473</v>
      </c>
      <c r="AT912" s="230" t="s">
        <v>139</v>
      </c>
      <c r="AU912" s="230" t="s">
        <v>86</v>
      </c>
      <c r="AY912" s="18" t="s">
        <v>136</v>
      </c>
      <c r="BE912" s="231">
        <f>IF(N912="základní",J912,0)</f>
        <v>0</v>
      </c>
      <c r="BF912" s="231">
        <f>IF(N912="snížená",J912,0)</f>
        <v>0</v>
      </c>
      <c r="BG912" s="231">
        <f>IF(N912="zákl. přenesená",J912,0)</f>
        <v>0</v>
      </c>
      <c r="BH912" s="231">
        <f>IF(N912="sníž. přenesená",J912,0)</f>
        <v>0</v>
      </c>
      <c r="BI912" s="231">
        <f>IF(N912="nulová",J912,0)</f>
        <v>0</v>
      </c>
      <c r="BJ912" s="18" t="s">
        <v>84</v>
      </c>
      <c r="BK912" s="231">
        <f>ROUND(I912*H912,2)</f>
        <v>0</v>
      </c>
      <c r="BL912" s="18" t="s">
        <v>473</v>
      </c>
      <c r="BM912" s="230" t="s">
        <v>1100</v>
      </c>
    </row>
    <row r="913" s="2" customFormat="1">
      <c r="A913" s="39"/>
      <c r="B913" s="40"/>
      <c r="C913" s="41"/>
      <c r="D913" s="232" t="s">
        <v>146</v>
      </c>
      <c r="E913" s="41"/>
      <c r="F913" s="233" t="s">
        <v>1099</v>
      </c>
      <c r="G913" s="41"/>
      <c r="H913" s="41"/>
      <c r="I913" s="234"/>
      <c r="J913" s="41"/>
      <c r="K913" s="41"/>
      <c r="L913" s="45"/>
      <c r="M913" s="235"/>
      <c r="N913" s="236"/>
      <c r="O913" s="92"/>
      <c r="P913" s="92"/>
      <c r="Q913" s="92"/>
      <c r="R913" s="92"/>
      <c r="S913" s="92"/>
      <c r="T913" s="93"/>
      <c r="U913" s="39"/>
      <c r="V913" s="39"/>
      <c r="W913" s="39"/>
      <c r="X913" s="39"/>
      <c r="Y913" s="39"/>
      <c r="Z913" s="39"/>
      <c r="AA913" s="39"/>
      <c r="AB913" s="39"/>
      <c r="AC913" s="39"/>
      <c r="AD913" s="39"/>
      <c r="AE913" s="39"/>
      <c r="AT913" s="18" t="s">
        <v>146</v>
      </c>
      <c r="AU913" s="18" t="s">
        <v>86</v>
      </c>
    </row>
    <row r="914" s="13" customFormat="1">
      <c r="A914" s="13"/>
      <c r="B914" s="239"/>
      <c r="C914" s="240"/>
      <c r="D914" s="232" t="s">
        <v>150</v>
      </c>
      <c r="E914" s="241" t="s">
        <v>1</v>
      </c>
      <c r="F914" s="242" t="s">
        <v>519</v>
      </c>
      <c r="G914" s="240"/>
      <c r="H914" s="241" t="s">
        <v>1</v>
      </c>
      <c r="I914" s="243"/>
      <c r="J914" s="240"/>
      <c r="K914" s="240"/>
      <c r="L914" s="244"/>
      <c r="M914" s="245"/>
      <c r="N914" s="246"/>
      <c r="O914" s="246"/>
      <c r="P914" s="246"/>
      <c r="Q914" s="246"/>
      <c r="R914" s="246"/>
      <c r="S914" s="246"/>
      <c r="T914" s="247"/>
      <c r="U914" s="13"/>
      <c r="V914" s="13"/>
      <c r="W914" s="13"/>
      <c r="X914" s="13"/>
      <c r="Y914" s="13"/>
      <c r="Z914" s="13"/>
      <c r="AA914" s="13"/>
      <c r="AB914" s="13"/>
      <c r="AC914" s="13"/>
      <c r="AD914" s="13"/>
      <c r="AE914" s="13"/>
      <c r="AT914" s="248" t="s">
        <v>150</v>
      </c>
      <c r="AU914" s="248" t="s">
        <v>86</v>
      </c>
      <c r="AV914" s="13" t="s">
        <v>84</v>
      </c>
      <c r="AW914" s="13" t="s">
        <v>32</v>
      </c>
      <c r="AX914" s="13" t="s">
        <v>76</v>
      </c>
      <c r="AY914" s="248" t="s">
        <v>136</v>
      </c>
    </row>
    <row r="915" s="14" customFormat="1">
      <c r="A915" s="14"/>
      <c r="B915" s="249"/>
      <c r="C915" s="250"/>
      <c r="D915" s="232" t="s">
        <v>150</v>
      </c>
      <c r="E915" s="251" t="s">
        <v>1</v>
      </c>
      <c r="F915" s="252" t="s">
        <v>1101</v>
      </c>
      <c r="G915" s="250"/>
      <c r="H915" s="253">
        <v>180</v>
      </c>
      <c r="I915" s="254"/>
      <c r="J915" s="250"/>
      <c r="K915" s="250"/>
      <c r="L915" s="255"/>
      <c r="M915" s="256"/>
      <c r="N915" s="257"/>
      <c r="O915" s="257"/>
      <c r="P915" s="257"/>
      <c r="Q915" s="257"/>
      <c r="R915" s="257"/>
      <c r="S915" s="257"/>
      <c r="T915" s="258"/>
      <c r="U915" s="14"/>
      <c r="V915" s="14"/>
      <c r="W915" s="14"/>
      <c r="X915" s="14"/>
      <c r="Y915" s="14"/>
      <c r="Z915" s="14"/>
      <c r="AA915" s="14"/>
      <c r="AB915" s="14"/>
      <c r="AC915" s="14"/>
      <c r="AD915" s="14"/>
      <c r="AE915" s="14"/>
      <c r="AT915" s="259" t="s">
        <v>150</v>
      </c>
      <c r="AU915" s="259" t="s">
        <v>86</v>
      </c>
      <c r="AV915" s="14" t="s">
        <v>86</v>
      </c>
      <c r="AW915" s="14" t="s">
        <v>32</v>
      </c>
      <c r="AX915" s="14" t="s">
        <v>76</v>
      </c>
      <c r="AY915" s="259" t="s">
        <v>136</v>
      </c>
    </row>
    <row r="916" s="13" customFormat="1">
      <c r="A916" s="13"/>
      <c r="B916" s="239"/>
      <c r="C916" s="240"/>
      <c r="D916" s="232" t="s">
        <v>150</v>
      </c>
      <c r="E916" s="241" t="s">
        <v>1</v>
      </c>
      <c r="F916" s="242" t="s">
        <v>1102</v>
      </c>
      <c r="G916" s="240"/>
      <c r="H916" s="241" t="s">
        <v>1</v>
      </c>
      <c r="I916" s="243"/>
      <c r="J916" s="240"/>
      <c r="K916" s="240"/>
      <c r="L916" s="244"/>
      <c r="M916" s="245"/>
      <c r="N916" s="246"/>
      <c r="O916" s="246"/>
      <c r="P916" s="246"/>
      <c r="Q916" s="246"/>
      <c r="R916" s="246"/>
      <c r="S916" s="246"/>
      <c r="T916" s="247"/>
      <c r="U916" s="13"/>
      <c r="V916" s="13"/>
      <c r="W916" s="13"/>
      <c r="X916" s="13"/>
      <c r="Y916" s="13"/>
      <c r="Z916" s="13"/>
      <c r="AA916" s="13"/>
      <c r="AB916" s="13"/>
      <c r="AC916" s="13"/>
      <c r="AD916" s="13"/>
      <c r="AE916" s="13"/>
      <c r="AT916" s="248" t="s">
        <v>150</v>
      </c>
      <c r="AU916" s="248" t="s">
        <v>86</v>
      </c>
      <c r="AV916" s="13" t="s">
        <v>84</v>
      </c>
      <c r="AW916" s="13" t="s">
        <v>32</v>
      </c>
      <c r="AX916" s="13" t="s">
        <v>76</v>
      </c>
      <c r="AY916" s="248" t="s">
        <v>136</v>
      </c>
    </row>
    <row r="917" s="14" customFormat="1">
      <c r="A917" s="14"/>
      <c r="B917" s="249"/>
      <c r="C917" s="250"/>
      <c r="D917" s="232" t="s">
        <v>150</v>
      </c>
      <c r="E917" s="251" t="s">
        <v>1</v>
      </c>
      <c r="F917" s="252" t="s">
        <v>1103</v>
      </c>
      <c r="G917" s="250"/>
      <c r="H917" s="253">
        <v>207</v>
      </c>
      <c r="I917" s="254"/>
      <c r="J917" s="250"/>
      <c r="K917" s="250"/>
      <c r="L917" s="255"/>
      <c r="M917" s="256"/>
      <c r="N917" s="257"/>
      <c r="O917" s="257"/>
      <c r="P917" s="257"/>
      <c r="Q917" s="257"/>
      <c r="R917" s="257"/>
      <c r="S917" s="257"/>
      <c r="T917" s="258"/>
      <c r="U917" s="14"/>
      <c r="V917" s="14"/>
      <c r="W917" s="14"/>
      <c r="X917" s="14"/>
      <c r="Y917" s="14"/>
      <c r="Z917" s="14"/>
      <c r="AA917" s="14"/>
      <c r="AB917" s="14"/>
      <c r="AC917" s="14"/>
      <c r="AD917" s="14"/>
      <c r="AE917" s="14"/>
      <c r="AT917" s="259" t="s">
        <v>150</v>
      </c>
      <c r="AU917" s="259" t="s">
        <v>86</v>
      </c>
      <c r="AV917" s="14" t="s">
        <v>86</v>
      </c>
      <c r="AW917" s="14" t="s">
        <v>32</v>
      </c>
      <c r="AX917" s="14" t="s">
        <v>76</v>
      </c>
      <c r="AY917" s="259" t="s">
        <v>136</v>
      </c>
    </row>
    <row r="918" s="13" customFormat="1">
      <c r="A918" s="13"/>
      <c r="B918" s="239"/>
      <c r="C918" s="240"/>
      <c r="D918" s="232" t="s">
        <v>150</v>
      </c>
      <c r="E918" s="241" t="s">
        <v>1</v>
      </c>
      <c r="F918" s="242" t="s">
        <v>1104</v>
      </c>
      <c r="G918" s="240"/>
      <c r="H918" s="241" t="s">
        <v>1</v>
      </c>
      <c r="I918" s="243"/>
      <c r="J918" s="240"/>
      <c r="K918" s="240"/>
      <c r="L918" s="244"/>
      <c r="M918" s="245"/>
      <c r="N918" s="246"/>
      <c r="O918" s="246"/>
      <c r="P918" s="246"/>
      <c r="Q918" s="246"/>
      <c r="R918" s="246"/>
      <c r="S918" s="246"/>
      <c r="T918" s="247"/>
      <c r="U918" s="13"/>
      <c r="V918" s="13"/>
      <c r="W918" s="13"/>
      <c r="X918" s="13"/>
      <c r="Y918" s="13"/>
      <c r="Z918" s="13"/>
      <c r="AA918" s="13"/>
      <c r="AB918" s="13"/>
      <c r="AC918" s="13"/>
      <c r="AD918" s="13"/>
      <c r="AE918" s="13"/>
      <c r="AT918" s="248" t="s">
        <v>150</v>
      </c>
      <c r="AU918" s="248" t="s">
        <v>86</v>
      </c>
      <c r="AV918" s="13" t="s">
        <v>84</v>
      </c>
      <c r="AW918" s="13" t="s">
        <v>32</v>
      </c>
      <c r="AX918" s="13" t="s">
        <v>76</v>
      </c>
      <c r="AY918" s="248" t="s">
        <v>136</v>
      </c>
    </row>
    <row r="919" s="14" customFormat="1">
      <c r="A919" s="14"/>
      <c r="B919" s="249"/>
      <c r="C919" s="250"/>
      <c r="D919" s="232" t="s">
        <v>150</v>
      </c>
      <c r="E919" s="251" t="s">
        <v>1</v>
      </c>
      <c r="F919" s="252" t="s">
        <v>1105</v>
      </c>
      <c r="G919" s="250"/>
      <c r="H919" s="253">
        <v>60</v>
      </c>
      <c r="I919" s="254"/>
      <c r="J919" s="250"/>
      <c r="K919" s="250"/>
      <c r="L919" s="255"/>
      <c r="M919" s="256"/>
      <c r="N919" s="257"/>
      <c r="O919" s="257"/>
      <c r="P919" s="257"/>
      <c r="Q919" s="257"/>
      <c r="R919" s="257"/>
      <c r="S919" s="257"/>
      <c r="T919" s="258"/>
      <c r="U919" s="14"/>
      <c r="V919" s="14"/>
      <c r="W919" s="14"/>
      <c r="X919" s="14"/>
      <c r="Y919" s="14"/>
      <c r="Z919" s="14"/>
      <c r="AA919" s="14"/>
      <c r="AB919" s="14"/>
      <c r="AC919" s="14"/>
      <c r="AD919" s="14"/>
      <c r="AE919" s="14"/>
      <c r="AT919" s="259" t="s">
        <v>150</v>
      </c>
      <c r="AU919" s="259" t="s">
        <v>86</v>
      </c>
      <c r="AV919" s="14" t="s">
        <v>86</v>
      </c>
      <c r="AW919" s="14" t="s">
        <v>32</v>
      </c>
      <c r="AX919" s="14" t="s">
        <v>76</v>
      </c>
      <c r="AY919" s="259" t="s">
        <v>136</v>
      </c>
    </row>
    <row r="920" s="13" customFormat="1">
      <c r="A920" s="13"/>
      <c r="B920" s="239"/>
      <c r="C920" s="240"/>
      <c r="D920" s="232" t="s">
        <v>150</v>
      </c>
      <c r="E920" s="241" t="s">
        <v>1</v>
      </c>
      <c r="F920" s="242" t="s">
        <v>1106</v>
      </c>
      <c r="G920" s="240"/>
      <c r="H920" s="241" t="s">
        <v>1</v>
      </c>
      <c r="I920" s="243"/>
      <c r="J920" s="240"/>
      <c r="K920" s="240"/>
      <c r="L920" s="244"/>
      <c r="M920" s="245"/>
      <c r="N920" s="246"/>
      <c r="O920" s="246"/>
      <c r="P920" s="246"/>
      <c r="Q920" s="246"/>
      <c r="R920" s="246"/>
      <c r="S920" s="246"/>
      <c r="T920" s="247"/>
      <c r="U920" s="13"/>
      <c r="V920" s="13"/>
      <c r="W920" s="13"/>
      <c r="X920" s="13"/>
      <c r="Y920" s="13"/>
      <c r="Z920" s="13"/>
      <c r="AA920" s="13"/>
      <c r="AB920" s="13"/>
      <c r="AC920" s="13"/>
      <c r="AD920" s="13"/>
      <c r="AE920" s="13"/>
      <c r="AT920" s="248" t="s">
        <v>150</v>
      </c>
      <c r="AU920" s="248" t="s">
        <v>86</v>
      </c>
      <c r="AV920" s="13" t="s">
        <v>84</v>
      </c>
      <c r="AW920" s="13" t="s">
        <v>32</v>
      </c>
      <c r="AX920" s="13" t="s">
        <v>76</v>
      </c>
      <c r="AY920" s="248" t="s">
        <v>136</v>
      </c>
    </row>
    <row r="921" s="15" customFormat="1">
      <c r="A921" s="15"/>
      <c r="B921" s="260"/>
      <c r="C921" s="261"/>
      <c r="D921" s="232" t="s">
        <v>150</v>
      </c>
      <c r="E921" s="262" t="s">
        <v>1</v>
      </c>
      <c r="F921" s="263" t="s">
        <v>153</v>
      </c>
      <c r="G921" s="261"/>
      <c r="H921" s="264">
        <v>447</v>
      </c>
      <c r="I921" s="265"/>
      <c r="J921" s="261"/>
      <c r="K921" s="261"/>
      <c r="L921" s="266"/>
      <c r="M921" s="267"/>
      <c r="N921" s="268"/>
      <c r="O921" s="268"/>
      <c r="P921" s="268"/>
      <c r="Q921" s="268"/>
      <c r="R921" s="268"/>
      <c r="S921" s="268"/>
      <c r="T921" s="269"/>
      <c r="U921" s="15"/>
      <c r="V921" s="15"/>
      <c r="W921" s="15"/>
      <c r="X921" s="15"/>
      <c r="Y921" s="15"/>
      <c r="Z921" s="15"/>
      <c r="AA921" s="15"/>
      <c r="AB921" s="15"/>
      <c r="AC921" s="15"/>
      <c r="AD921" s="15"/>
      <c r="AE921" s="15"/>
      <c r="AT921" s="270" t="s">
        <v>150</v>
      </c>
      <c r="AU921" s="270" t="s">
        <v>86</v>
      </c>
      <c r="AV921" s="15" t="s">
        <v>144</v>
      </c>
      <c r="AW921" s="15" t="s">
        <v>32</v>
      </c>
      <c r="AX921" s="15" t="s">
        <v>84</v>
      </c>
      <c r="AY921" s="270" t="s">
        <v>136</v>
      </c>
    </row>
    <row r="922" s="12" customFormat="1" ht="22.8" customHeight="1">
      <c r="A922" s="12"/>
      <c r="B922" s="203"/>
      <c r="C922" s="204"/>
      <c r="D922" s="205" t="s">
        <v>75</v>
      </c>
      <c r="E922" s="217" t="s">
        <v>1107</v>
      </c>
      <c r="F922" s="217" t="s">
        <v>1108</v>
      </c>
      <c r="G922" s="204"/>
      <c r="H922" s="204"/>
      <c r="I922" s="207"/>
      <c r="J922" s="218">
        <f>BK922</f>
        <v>0</v>
      </c>
      <c r="K922" s="204"/>
      <c r="L922" s="209"/>
      <c r="M922" s="210"/>
      <c r="N922" s="211"/>
      <c r="O922" s="211"/>
      <c r="P922" s="212">
        <f>SUM(P923:P969)</f>
        <v>0</v>
      </c>
      <c r="Q922" s="211"/>
      <c r="R922" s="212">
        <f>SUM(R923:R969)</f>
        <v>2.6363835</v>
      </c>
      <c r="S922" s="211"/>
      <c r="T922" s="213">
        <f>SUM(T923:T969)</f>
        <v>0.43531594999999995</v>
      </c>
      <c r="U922" s="12"/>
      <c r="V922" s="12"/>
      <c r="W922" s="12"/>
      <c r="X922" s="12"/>
      <c r="Y922" s="12"/>
      <c r="Z922" s="12"/>
      <c r="AA922" s="12"/>
      <c r="AB922" s="12"/>
      <c r="AC922" s="12"/>
      <c r="AD922" s="12"/>
      <c r="AE922" s="12"/>
      <c r="AR922" s="214" t="s">
        <v>86</v>
      </c>
      <c r="AT922" s="215" t="s">
        <v>75</v>
      </c>
      <c r="AU922" s="215" t="s">
        <v>84</v>
      </c>
      <c r="AY922" s="214" t="s">
        <v>136</v>
      </c>
      <c r="BK922" s="216">
        <f>SUM(BK923:BK969)</f>
        <v>0</v>
      </c>
    </row>
    <row r="923" s="2" customFormat="1" ht="24.15" customHeight="1">
      <c r="A923" s="39"/>
      <c r="B923" s="40"/>
      <c r="C923" s="219" t="s">
        <v>1109</v>
      </c>
      <c r="D923" s="219" t="s">
        <v>139</v>
      </c>
      <c r="E923" s="220" t="s">
        <v>1110</v>
      </c>
      <c r="F923" s="221" t="s">
        <v>1111</v>
      </c>
      <c r="G923" s="222" t="s">
        <v>142</v>
      </c>
      <c r="H923" s="223">
        <v>2464.277</v>
      </c>
      <c r="I923" s="224"/>
      <c r="J923" s="225">
        <f>ROUND(I923*H923,2)</f>
        <v>0</v>
      </c>
      <c r="K923" s="221" t="s">
        <v>143</v>
      </c>
      <c r="L923" s="45"/>
      <c r="M923" s="226" t="s">
        <v>1</v>
      </c>
      <c r="N923" s="227" t="s">
        <v>41</v>
      </c>
      <c r="O923" s="92"/>
      <c r="P923" s="228">
        <f>O923*H923</f>
        <v>0</v>
      </c>
      <c r="Q923" s="228">
        <v>0</v>
      </c>
      <c r="R923" s="228">
        <f>Q923*H923</f>
        <v>0</v>
      </c>
      <c r="S923" s="228">
        <v>0</v>
      </c>
      <c r="T923" s="229">
        <f>S923*H923</f>
        <v>0</v>
      </c>
      <c r="U923" s="39"/>
      <c r="V923" s="39"/>
      <c r="W923" s="39"/>
      <c r="X923" s="39"/>
      <c r="Y923" s="39"/>
      <c r="Z923" s="39"/>
      <c r="AA923" s="39"/>
      <c r="AB923" s="39"/>
      <c r="AC923" s="39"/>
      <c r="AD923" s="39"/>
      <c r="AE923" s="39"/>
      <c r="AR923" s="230" t="s">
        <v>473</v>
      </c>
      <c r="AT923" s="230" t="s">
        <v>139</v>
      </c>
      <c r="AU923" s="230" t="s">
        <v>86</v>
      </c>
      <c r="AY923" s="18" t="s">
        <v>136</v>
      </c>
      <c r="BE923" s="231">
        <f>IF(N923="základní",J923,0)</f>
        <v>0</v>
      </c>
      <c r="BF923" s="231">
        <f>IF(N923="snížená",J923,0)</f>
        <v>0</v>
      </c>
      <c r="BG923" s="231">
        <f>IF(N923="zákl. přenesená",J923,0)</f>
        <v>0</v>
      </c>
      <c r="BH923" s="231">
        <f>IF(N923="sníž. přenesená",J923,0)</f>
        <v>0</v>
      </c>
      <c r="BI923" s="231">
        <f>IF(N923="nulová",J923,0)</f>
        <v>0</v>
      </c>
      <c r="BJ923" s="18" t="s">
        <v>84</v>
      </c>
      <c r="BK923" s="231">
        <f>ROUND(I923*H923,2)</f>
        <v>0</v>
      </c>
      <c r="BL923" s="18" t="s">
        <v>473</v>
      </c>
      <c r="BM923" s="230" t="s">
        <v>1112</v>
      </c>
    </row>
    <row r="924" s="2" customFormat="1">
      <c r="A924" s="39"/>
      <c r="B924" s="40"/>
      <c r="C924" s="41"/>
      <c r="D924" s="232" t="s">
        <v>146</v>
      </c>
      <c r="E924" s="41"/>
      <c r="F924" s="233" t="s">
        <v>1113</v>
      </c>
      <c r="G924" s="41"/>
      <c r="H924" s="41"/>
      <c r="I924" s="234"/>
      <c r="J924" s="41"/>
      <c r="K924" s="41"/>
      <c r="L924" s="45"/>
      <c r="M924" s="235"/>
      <c r="N924" s="236"/>
      <c r="O924" s="92"/>
      <c r="P924" s="92"/>
      <c r="Q924" s="92"/>
      <c r="R924" s="92"/>
      <c r="S924" s="92"/>
      <c r="T924" s="93"/>
      <c r="U924" s="39"/>
      <c r="V924" s="39"/>
      <c r="W924" s="39"/>
      <c r="X924" s="39"/>
      <c r="Y924" s="39"/>
      <c r="Z924" s="39"/>
      <c r="AA924" s="39"/>
      <c r="AB924" s="39"/>
      <c r="AC924" s="39"/>
      <c r="AD924" s="39"/>
      <c r="AE924" s="39"/>
      <c r="AT924" s="18" t="s">
        <v>146</v>
      </c>
      <c r="AU924" s="18" t="s">
        <v>86</v>
      </c>
    </row>
    <row r="925" s="2" customFormat="1">
      <c r="A925" s="39"/>
      <c r="B925" s="40"/>
      <c r="C925" s="41"/>
      <c r="D925" s="237" t="s">
        <v>148</v>
      </c>
      <c r="E925" s="41"/>
      <c r="F925" s="238" t="s">
        <v>1114</v>
      </c>
      <c r="G925" s="41"/>
      <c r="H925" s="41"/>
      <c r="I925" s="234"/>
      <c r="J925" s="41"/>
      <c r="K925" s="41"/>
      <c r="L925" s="45"/>
      <c r="M925" s="235"/>
      <c r="N925" s="236"/>
      <c r="O925" s="92"/>
      <c r="P925" s="92"/>
      <c r="Q925" s="92"/>
      <c r="R925" s="92"/>
      <c r="S925" s="92"/>
      <c r="T925" s="93"/>
      <c r="U925" s="39"/>
      <c r="V925" s="39"/>
      <c r="W925" s="39"/>
      <c r="X925" s="39"/>
      <c r="Y925" s="39"/>
      <c r="Z925" s="39"/>
      <c r="AA925" s="39"/>
      <c r="AB925" s="39"/>
      <c r="AC925" s="39"/>
      <c r="AD925" s="39"/>
      <c r="AE925" s="39"/>
      <c r="AT925" s="18" t="s">
        <v>148</v>
      </c>
      <c r="AU925" s="18" t="s">
        <v>86</v>
      </c>
    </row>
    <row r="926" s="13" customFormat="1">
      <c r="A926" s="13"/>
      <c r="B926" s="239"/>
      <c r="C926" s="240"/>
      <c r="D926" s="232" t="s">
        <v>150</v>
      </c>
      <c r="E926" s="241" t="s">
        <v>1</v>
      </c>
      <c r="F926" s="242" t="s">
        <v>1115</v>
      </c>
      <c r="G926" s="240"/>
      <c r="H926" s="241" t="s">
        <v>1</v>
      </c>
      <c r="I926" s="243"/>
      <c r="J926" s="240"/>
      <c r="K926" s="240"/>
      <c r="L926" s="244"/>
      <c r="M926" s="245"/>
      <c r="N926" s="246"/>
      <c r="O926" s="246"/>
      <c r="P926" s="246"/>
      <c r="Q926" s="246"/>
      <c r="R926" s="246"/>
      <c r="S926" s="246"/>
      <c r="T926" s="247"/>
      <c r="U926" s="13"/>
      <c r="V926" s="13"/>
      <c r="W926" s="13"/>
      <c r="X926" s="13"/>
      <c r="Y926" s="13"/>
      <c r="Z926" s="13"/>
      <c r="AA926" s="13"/>
      <c r="AB926" s="13"/>
      <c r="AC926" s="13"/>
      <c r="AD926" s="13"/>
      <c r="AE926" s="13"/>
      <c r="AT926" s="248" t="s">
        <v>150</v>
      </c>
      <c r="AU926" s="248" t="s">
        <v>86</v>
      </c>
      <c r="AV926" s="13" t="s">
        <v>84</v>
      </c>
      <c r="AW926" s="13" t="s">
        <v>32</v>
      </c>
      <c r="AX926" s="13" t="s">
        <v>76</v>
      </c>
      <c r="AY926" s="248" t="s">
        <v>136</v>
      </c>
    </row>
    <row r="927" s="14" customFormat="1">
      <c r="A927" s="14"/>
      <c r="B927" s="249"/>
      <c r="C927" s="250"/>
      <c r="D927" s="232" t="s">
        <v>150</v>
      </c>
      <c r="E927" s="251" t="s">
        <v>1</v>
      </c>
      <c r="F927" s="252" t="s">
        <v>1116</v>
      </c>
      <c r="G927" s="250"/>
      <c r="H927" s="253">
        <v>936.31799999999998</v>
      </c>
      <c r="I927" s="254"/>
      <c r="J927" s="250"/>
      <c r="K927" s="250"/>
      <c r="L927" s="255"/>
      <c r="M927" s="256"/>
      <c r="N927" s="257"/>
      <c r="O927" s="257"/>
      <c r="P927" s="257"/>
      <c r="Q927" s="257"/>
      <c r="R927" s="257"/>
      <c r="S927" s="257"/>
      <c r="T927" s="258"/>
      <c r="U927" s="14"/>
      <c r="V927" s="14"/>
      <c r="W927" s="14"/>
      <c r="X927" s="14"/>
      <c r="Y927" s="14"/>
      <c r="Z927" s="14"/>
      <c r="AA927" s="14"/>
      <c r="AB927" s="14"/>
      <c r="AC927" s="14"/>
      <c r="AD927" s="14"/>
      <c r="AE927" s="14"/>
      <c r="AT927" s="259" t="s">
        <v>150</v>
      </c>
      <c r="AU927" s="259" t="s">
        <v>86</v>
      </c>
      <c r="AV927" s="14" t="s">
        <v>86</v>
      </c>
      <c r="AW927" s="14" t="s">
        <v>32</v>
      </c>
      <c r="AX927" s="14" t="s">
        <v>76</v>
      </c>
      <c r="AY927" s="259" t="s">
        <v>136</v>
      </c>
    </row>
    <row r="928" s="14" customFormat="1">
      <c r="A928" s="14"/>
      <c r="B928" s="249"/>
      <c r="C928" s="250"/>
      <c r="D928" s="232" t="s">
        <v>150</v>
      </c>
      <c r="E928" s="251" t="s">
        <v>1</v>
      </c>
      <c r="F928" s="252" t="s">
        <v>222</v>
      </c>
      <c r="G928" s="250"/>
      <c r="H928" s="253">
        <v>690.51900000000001</v>
      </c>
      <c r="I928" s="254"/>
      <c r="J928" s="250"/>
      <c r="K928" s="250"/>
      <c r="L928" s="255"/>
      <c r="M928" s="256"/>
      <c r="N928" s="257"/>
      <c r="O928" s="257"/>
      <c r="P928" s="257"/>
      <c r="Q928" s="257"/>
      <c r="R928" s="257"/>
      <c r="S928" s="257"/>
      <c r="T928" s="258"/>
      <c r="U928" s="14"/>
      <c r="V928" s="14"/>
      <c r="W928" s="14"/>
      <c r="X928" s="14"/>
      <c r="Y928" s="14"/>
      <c r="Z928" s="14"/>
      <c r="AA928" s="14"/>
      <c r="AB928" s="14"/>
      <c r="AC928" s="14"/>
      <c r="AD928" s="14"/>
      <c r="AE928" s="14"/>
      <c r="AT928" s="259" t="s">
        <v>150</v>
      </c>
      <c r="AU928" s="259" t="s">
        <v>86</v>
      </c>
      <c r="AV928" s="14" t="s">
        <v>86</v>
      </c>
      <c r="AW928" s="14" t="s">
        <v>32</v>
      </c>
      <c r="AX928" s="14" t="s">
        <v>76</v>
      </c>
      <c r="AY928" s="259" t="s">
        <v>136</v>
      </c>
    </row>
    <row r="929" s="14" customFormat="1">
      <c r="A929" s="14"/>
      <c r="B929" s="249"/>
      <c r="C929" s="250"/>
      <c r="D929" s="232" t="s">
        <v>150</v>
      </c>
      <c r="E929" s="251" t="s">
        <v>1</v>
      </c>
      <c r="F929" s="252" t="s">
        <v>1117</v>
      </c>
      <c r="G929" s="250"/>
      <c r="H929" s="253">
        <v>1566.8779999999999</v>
      </c>
      <c r="I929" s="254"/>
      <c r="J929" s="250"/>
      <c r="K929" s="250"/>
      <c r="L929" s="255"/>
      <c r="M929" s="256"/>
      <c r="N929" s="257"/>
      <c r="O929" s="257"/>
      <c r="P929" s="257"/>
      <c r="Q929" s="257"/>
      <c r="R929" s="257"/>
      <c r="S929" s="257"/>
      <c r="T929" s="258"/>
      <c r="U929" s="14"/>
      <c r="V929" s="14"/>
      <c r="W929" s="14"/>
      <c r="X929" s="14"/>
      <c r="Y929" s="14"/>
      <c r="Z929" s="14"/>
      <c r="AA929" s="14"/>
      <c r="AB929" s="14"/>
      <c r="AC929" s="14"/>
      <c r="AD929" s="14"/>
      <c r="AE929" s="14"/>
      <c r="AT929" s="259" t="s">
        <v>150</v>
      </c>
      <c r="AU929" s="259" t="s">
        <v>86</v>
      </c>
      <c r="AV929" s="14" t="s">
        <v>86</v>
      </c>
      <c r="AW929" s="14" t="s">
        <v>32</v>
      </c>
      <c r="AX929" s="14" t="s">
        <v>76</v>
      </c>
      <c r="AY929" s="259" t="s">
        <v>136</v>
      </c>
    </row>
    <row r="930" s="14" customFormat="1">
      <c r="A930" s="14"/>
      <c r="B930" s="249"/>
      <c r="C930" s="250"/>
      <c r="D930" s="232" t="s">
        <v>150</v>
      </c>
      <c r="E930" s="251" t="s">
        <v>1</v>
      </c>
      <c r="F930" s="252" t="s">
        <v>1118</v>
      </c>
      <c r="G930" s="250"/>
      <c r="H930" s="253">
        <v>917.26199999999994</v>
      </c>
      <c r="I930" s="254"/>
      <c r="J930" s="250"/>
      <c r="K930" s="250"/>
      <c r="L930" s="255"/>
      <c r="M930" s="256"/>
      <c r="N930" s="257"/>
      <c r="O930" s="257"/>
      <c r="P930" s="257"/>
      <c r="Q930" s="257"/>
      <c r="R930" s="257"/>
      <c r="S930" s="257"/>
      <c r="T930" s="258"/>
      <c r="U930" s="14"/>
      <c r="V930" s="14"/>
      <c r="W930" s="14"/>
      <c r="X930" s="14"/>
      <c r="Y930" s="14"/>
      <c r="Z930" s="14"/>
      <c r="AA930" s="14"/>
      <c r="AB930" s="14"/>
      <c r="AC930" s="14"/>
      <c r="AD930" s="14"/>
      <c r="AE930" s="14"/>
      <c r="AT930" s="259" t="s">
        <v>150</v>
      </c>
      <c r="AU930" s="259" t="s">
        <v>86</v>
      </c>
      <c r="AV930" s="14" t="s">
        <v>86</v>
      </c>
      <c r="AW930" s="14" t="s">
        <v>32</v>
      </c>
      <c r="AX930" s="14" t="s">
        <v>76</v>
      </c>
      <c r="AY930" s="259" t="s">
        <v>136</v>
      </c>
    </row>
    <row r="931" s="13" customFormat="1">
      <c r="A931" s="13"/>
      <c r="B931" s="239"/>
      <c r="C931" s="240"/>
      <c r="D931" s="232" t="s">
        <v>150</v>
      </c>
      <c r="E931" s="241" t="s">
        <v>1</v>
      </c>
      <c r="F931" s="242" t="s">
        <v>1119</v>
      </c>
      <c r="G931" s="240"/>
      <c r="H931" s="241" t="s">
        <v>1</v>
      </c>
      <c r="I931" s="243"/>
      <c r="J931" s="240"/>
      <c r="K931" s="240"/>
      <c r="L931" s="244"/>
      <c r="M931" s="245"/>
      <c r="N931" s="246"/>
      <c r="O931" s="246"/>
      <c r="P931" s="246"/>
      <c r="Q931" s="246"/>
      <c r="R931" s="246"/>
      <c r="S931" s="246"/>
      <c r="T931" s="247"/>
      <c r="U931" s="13"/>
      <c r="V931" s="13"/>
      <c r="W931" s="13"/>
      <c r="X931" s="13"/>
      <c r="Y931" s="13"/>
      <c r="Z931" s="13"/>
      <c r="AA931" s="13"/>
      <c r="AB931" s="13"/>
      <c r="AC931" s="13"/>
      <c r="AD931" s="13"/>
      <c r="AE931" s="13"/>
      <c r="AT931" s="248" t="s">
        <v>150</v>
      </c>
      <c r="AU931" s="248" t="s">
        <v>86</v>
      </c>
      <c r="AV931" s="13" t="s">
        <v>84</v>
      </c>
      <c r="AW931" s="13" t="s">
        <v>32</v>
      </c>
      <c r="AX931" s="13" t="s">
        <v>76</v>
      </c>
      <c r="AY931" s="248" t="s">
        <v>136</v>
      </c>
    </row>
    <row r="932" s="14" customFormat="1">
      <c r="A932" s="14"/>
      <c r="B932" s="249"/>
      <c r="C932" s="250"/>
      <c r="D932" s="232" t="s">
        <v>150</v>
      </c>
      <c r="E932" s="251" t="s">
        <v>1</v>
      </c>
      <c r="F932" s="252" t="s">
        <v>1120</v>
      </c>
      <c r="G932" s="250"/>
      <c r="H932" s="253">
        <v>-1646.7000000000001</v>
      </c>
      <c r="I932" s="254"/>
      <c r="J932" s="250"/>
      <c r="K932" s="250"/>
      <c r="L932" s="255"/>
      <c r="M932" s="256"/>
      <c r="N932" s="257"/>
      <c r="O932" s="257"/>
      <c r="P932" s="257"/>
      <c r="Q932" s="257"/>
      <c r="R932" s="257"/>
      <c r="S932" s="257"/>
      <c r="T932" s="258"/>
      <c r="U932" s="14"/>
      <c r="V932" s="14"/>
      <c r="W932" s="14"/>
      <c r="X932" s="14"/>
      <c r="Y932" s="14"/>
      <c r="Z932" s="14"/>
      <c r="AA932" s="14"/>
      <c r="AB932" s="14"/>
      <c r="AC932" s="14"/>
      <c r="AD932" s="14"/>
      <c r="AE932" s="14"/>
      <c r="AT932" s="259" t="s">
        <v>150</v>
      </c>
      <c r="AU932" s="259" t="s">
        <v>86</v>
      </c>
      <c r="AV932" s="14" t="s">
        <v>86</v>
      </c>
      <c r="AW932" s="14" t="s">
        <v>32</v>
      </c>
      <c r="AX932" s="14" t="s">
        <v>76</v>
      </c>
      <c r="AY932" s="259" t="s">
        <v>136</v>
      </c>
    </row>
    <row r="933" s="15" customFormat="1">
      <c r="A933" s="15"/>
      <c r="B933" s="260"/>
      <c r="C933" s="261"/>
      <c r="D933" s="232" t="s">
        <v>150</v>
      </c>
      <c r="E933" s="262" t="s">
        <v>1</v>
      </c>
      <c r="F933" s="263" t="s">
        <v>153</v>
      </c>
      <c r="G933" s="261"/>
      <c r="H933" s="264">
        <v>2464.277</v>
      </c>
      <c r="I933" s="265"/>
      <c r="J933" s="261"/>
      <c r="K933" s="261"/>
      <c r="L933" s="266"/>
      <c r="M933" s="267"/>
      <c r="N933" s="268"/>
      <c r="O933" s="268"/>
      <c r="P933" s="268"/>
      <c r="Q933" s="268"/>
      <c r="R933" s="268"/>
      <c r="S933" s="268"/>
      <c r="T933" s="269"/>
      <c r="U933" s="15"/>
      <c r="V933" s="15"/>
      <c r="W933" s="15"/>
      <c r="X933" s="15"/>
      <c r="Y933" s="15"/>
      <c r="Z933" s="15"/>
      <c r="AA933" s="15"/>
      <c r="AB933" s="15"/>
      <c r="AC933" s="15"/>
      <c r="AD933" s="15"/>
      <c r="AE933" s="15"/>
      <c r="AT933" s="270" t="s">
        <v>150</v>
      </c>
      <c r="AU933" s="270" t="s">
        <v>86</v>
      </c>
      <c r="AV933" s="15" t="s">
        <v>144</v>
      </c>
      <c r="AW933" s="15" t="s">
        <v>32</v>
      </c>
      <c r="AX933" s="15" t="s">
        <v>84</v>
      </c>
      <c r="AY933" s="270" t="s">
        <v>136</v>
      </c>
    </row>
    <row r="934" s="2" customFormat="1" ht="16.5" customHeight="1">
      <c r="A934" s="39"/>
      <c r="B934" s="40"/>
      <c r="C934" s="219" t="s">
        <v>1121</v>
      </c>
      <c r="D934" s="219" t="s">
        <v>139</v>
      </c>
      <c r="E934" s="220" t="s">
        <v>1122</v>
      </c>
      <c r="F934" s="221" t="s">
        <v>1123</v>
      </c>
      <c r="G934" s="222" t="s">
        <v>142</v>
      </c>
      <c r="H934" s="223">
        <v>1404.2449999999999</v>
      </c>
      <c r="I934" s="224"/>
      <c r="J934" s="225">
        <f>ROUND(I934*H934,2)</f>
        <v>0</v>
      </c>
      <c r="K934" s="221" t="s">
        <v>143</v>
      </c>
      <c r="L934" s="45"/>
      <c r="M934" s="226" t="s">
        <v>1</v>
      </c>
      <c r="N934" s="227" t="s">
        <v>41</v>
      </c>
      <c r="O934" s="92"/>
      <c r="P934" s="228">
        <f>O934*H934</f>
        <v>0</v>
      </c>
      <c r="Q934" s="228">
        <v>0.001</v>
      </c>
      <c r="R934" s="228">
        <f>Q934*H934</f>
        <v>1.404245</v>
      </c>
      <c r="S934" s="228">
        <v>0.00031</v>
      </c>
      <c r="T934" s="229">
        <f>S934*H934</f>
        <v>0.43531594999999995</v>
      </c>
      <c r="U934" s="39"/>
      <c r="V934" s="39"/>
      <c r="W934" s="39"/>
      <c r="X934" s="39"/>
      <c r="Y934" s="39"/>
      <c r="Z934" s="39"/>
      <c r="AA934" s="39"/>
      <c r="AB934" s="39"/>
      <c r="AC934" s="39"/>
      <c r="AD934" s="39"/>
      <c r="AE934" s="39"/>
      <c r="AR934" s="230" t="s">
        <v>473</v>
      </c>
      <c r="AT934" s="230" t="s">
        <v>139</v>
      </c>
      <c r="AU934" s="230" t="s">
        <v>86</v>
      </c>
      <c r="AY934" s="18" t="s">
        <v>136</v>
      </c>
      <c r="BE934" s="231">
        <f>IF(N934="základní",J934,0)</f>
        <v>0</v>
      </c>
      <c r="BF934" s="231">
        <f>IF(N934="snížená",J934,0)</f>
        <v>0</v>
      </c>
      <c r="BG934" s="231">
        <f>IF(N934="zákl. přenesená",J934,0)</f>
        <v>0</v>
      </c>
      <c r="BH934" s="231">
        <f>IF(N934="sníž. přenesená",J934,0)</f>
        <v>0</v>
      </c>
      <c r="BI934" s="231">
        <f>IF(N934="nulová",J934,0)</f>
        <v>0</v>
      </c>
      <c r="BJ934" s="18" t="s">
        <v>84</v>
      </c>
      <c r="BK934" s="231">
        <f>ROUND(I934*H934,2)</f>
        <v>0</v>
      </c>
      <c r="BL934" s="18" t="s">
        <v>473</v>
      </c>
      <c r="BM934" s="230" t="s">
        <v>1124</v>
      </c>
    </row>
    <row r="935" s="2" customFormat="1">
      <c r="A935" s="39"/>
      <c r="B935" s="40"/>
      <c r="C935" s="41"/>
      <c r="D935" s="232" t="s">
        <v>146</v>
      </c>
      <c r="E935" s="41"/>
      <c r="F935" s="233" t="s">
        <v>1125</v>
      </c>
      <c r="G935" s="41"/>
      <c r="H935" s="41"/>
      <c r="I935" s="234"/>
      <c r="J935" s="41"/>
      <c r="K935" s="41"/>
      <c r="L935" s="45"/>
      <c r="M935" s="235"/>
      <c r="N935" s="236"/>
      <c r="O935" s="92"/>
      <c r="P935" s="92"/>
      <c r="Q935" s="92"/>
      <c r="R935" s="92"/>
      <c r="S935" s="92"/>
      <c r="T935" s="93"/>
      <c r="U935" s="39"/>
      <c r="V935" s="39"/>
      <c r="W935" s="39"/>
      <c r="X935" s="39"/>
      <c r="Y935" s="39"/>
      <c r="Z935" s="39"/>
      <c r="AA935" s="39"/>
      <c r="AB935" s="39"/>
      <c r="AC935" s="39"/>
      <c r="AD935" s="39"/>
      <c r="AE935" s="39"/>
      <c r="AT935" s="18" t="s">
        <v>146</v>
      </c>
      <c r="AU935" s="18" t="s">
        <v>86</v>
      </c>
    </row>
    <row r="936" s="2" customFormat="1">
      <c r="A936" s="39"/>
      <c r="B936" s="40"/>
      <c r="C936" s="41"/>
      <c r="D936" s="237" t="s">
        <v>148</v>
      </c>
      <c r="E936" s="41"/>
      <c r="F936" s="238" t="s">
        <v>1126</v>
      </c>
      <c r="G936" s="41"/>
      <c r="H936" s="41"/>
      <c r="I936" s="234"/>
      <c r="J936" s="41"/>
      <c r="K936" s="41"/>
      <c r="L936" s="45"/>
      <c r="M936" s="235"/>
      <c r="N936" s="236"/>
      <c r="O936" s="92"/>
      <c r="P936" s="92"/>
      <c r="Q936" s="92"/>
      <c r="R936" s="92"/>
      <c r="S936" s="92"/>
      <c r="T936" s="93"/>
      <c r="U936" s="39"/>
      <c r="V936" s="39"/>
      <c r="W936" s="39"/>
      <c r="X936" s="39"/>
      <c r="Y936" s="39"/>
      <c r="Z936" s="39"/>
      <c r="AA936" s="39"/>
      <c r="AB936" s="39"/>
      <c r="AC936" s="39"/>
      <c r="AD936" s="39"/>
      <c r="AE936" s="39"/>
      <c r="AT936" s="18" t="s">
        <v>148</v>
      </c>
      <c r="AU936" s="18" t="s">
        <v>86</v>
      </c>
    </row>
    <row r="937" s="13" customFormat="1">
      <c r="A937" s="13"/>
      <c r="B937" s="239"/>
      <c r="C937" s="240"/>
      <c r="D937" s="232" t="s">
        <v>150</v>
      </c>
      <c r="E937" s="241" t="s">
        <v>1</v>
      </c>
      <c r="F937" s="242" t="s">
        <v>1127</v>
      </c>
      <c r="G937" s="240"/>
      <c r="H937" s="241" t="s">
        <v>1</v>
      </c>
      <c r="I937" s="243"/>
      <c r="J937" s="240"/>
      <c r="K937" s="240"/>
      <c r="L937" s="244"/>
      <c r="M937" s="245"/>
      <c r="N937" s="246"/>
      <c r="O937" s="246"/>
      <c r="P937" s="246"/>
      <c r="Q937" s="246"/>
      <c r="R937" s="246"/>
      <c r="S937" s="246"/>
      <c r="T937" s="247"/>
      <c r="U937" s="13"/>
      <c r="V937" s="13"/>
      <c r="W937" s="13"/>
      <c r="X937" s="13"/>
      <c r="Y937" s="13"/>
      <c r="Z937" s="13"/>
      <c r="AA937" s="13"/>
      <c r="AB937" s="13"/>
      <c r="AC937" s="13"/>
      <c r="AD937" s="13"/>
      <c r="AE937" s="13"/>
      <c r="AT937" s="248" t="s">
        <v>150</v>
      </c>
      <c r="AU937" s="248" t="s">
        <v>86</v>
      </c>
      <c r="AV937" s="13" t="s">
        <v>84</v>
      </c>
      <c r="AW937" s="13" t="s">
        <v>32</v>
      </c>
      <c r="AX937" s="13" t="s">
        <v>76</v>
      </c>
      <c r="AY937" s="248" t="s">
        <v>136</v>
      </c>
    </row>
    <row r="938" s="14" customFormat="1">
      <c r="A938" s="14"/>
      <c r="B938" s="249"/>
      <c r="C938" s="250"/>
      <c r="D938" s="232" t="s">
        <v>150</v>
      </c>
      <c r="E938" s="251" t="s">
        <v>1</v>
      </c>
      <c r="F938" s="252" t="s">
        <v>1128</v>
      </c>
      <c r="G938" s="250"/>
      <c r="H938" s="253">
        <v>452.32999999999998</v>
      </c>
      <c r="I938" s="254"/>
      <c r="J938" s="250"/>
      <c r="K938" s="250"/>
      <c r="L938" s="255"/>
      <c r="M938" s="256"/>
      <c r="N938" s="257"/>
      <c r="O938" s="257"/>
      <c r="P938" s="257"/>
      <c r="Q938" s="257"/>
      <c r="R938" s="257"/>
      <c r="S938" s="257"/>
      <c r="T938" s="258"/>
      <c r="U938" s="14"/>
      <c r="V938" s="14"/>
      <c r="W938" s="14"/>
      <c r="X938" s="14"/>
      <c r="Y938" s="14"/>
      <c r="Z938" s="14"/>
      <c r="AA938" s="14"/>
      <c r="AB938" s="14"/>
      <c r="AC938" s="14"/>
      <c r="AD938" s="14"/>
      <c r="AE938" s="14"/>
      <c r="AT938" s="259" t="s">
        <v>150</v>
      </c>
      <c r="AU938" s="259" t="s">
        <v>86</v>
      </c>
      <c r="AV938" s="14" t="s">
        <v>86</v>
      </c>
      <c r="AW938" s="14" t="s">
        <v>32</v>
      </c>
      <c r="AX938" s="14" t="s">
        <v>76</v>
      </c>
      <c r="AY938" s="259" t="s">
        <v>136</v>
      </c>
    </row>
    <row r="939" s="13" customFormat="1">
      <c r="A939" s="13"/>
      <c r="B939" s="239"/>
      <c r="C939" s="240"/>
      <c r="D939" s="232" t="s">
        <v>150</v>
      </c>
      <c r="E939" s="241" t="s">
        <v>1</v>
      </c>
      <c r="F939" s="242" t="s">
        <v>1129</v>
      </c>
      <c r="G939" s="240"/>
      <c r="H939" s="241" t="s">
        <v>1</v>
      </c>
      <c r="I939" s="243"/>
      <c r="J939" s="240"/>
      <c r="K939" s="240"/>
      <c r="L939" s="244"/>
      <c r="M939" s="245"/>
      <c r="N939" s="246"/>
      <c r="O939" s="246"/>
      <c r="P939" s="246"/>
      <c r="Q939" s="246"/>
      <c r="R939" s="246"/>
      <c r="S939" s="246"/>
      <c r="T939" s="247"/>
      <c r="U939" s="13"/>
      <c r="V939" s="13"/>
      <c r="W939" s="13"/>
      <c r="X939" s="13"/>
      <c r="Y939" s="13"/>
      <c r="Z939" s="13"/>
      <c r="AA939" s="13"/>
      <c r="AB939" s="13"/>
      <c r="AC939" s="13"/>
      <c r="AD939" s="13"/>
      <c r="AE939" s="13"/>
      <c r="AT939" s="248" t="s">
        <v>150</v>
      </c>
      <c r="AU939" s="248" t="s">
        <v>86</v>
      </c>
      <c r="AV939" s="13" t="s">
        <v>84</v>
      </c>
      <c r="AW939" s="13" t="s">
        <v>32</v>
      </c>
      <c r="AX939" s="13" t="s">
        <v>76</v>
      </c>
      <c r="AY939" s="248" t="s">
        <v>136</v>
      </c>
    </row>
    <row r="940" s="14" customFormat="1">
      <c r="A940" s="14"/>
      <c r="B940" s="249"/>
      <c r="C940" s="250"/>
      <c r="D940" s="232" t="s">
        <v>150</v>
      </c>
      <c r="E940" s="251" t="s">
        <v>1</v>
      </c>
      <c r="F940" s="252" t="s">
        <v>427</v>
      </c>
      <c r="G940" s="250"/>
      <c r="H940" s="253">
        <v>308.38400000000001</v>
      </c>
      <c r="I940" s="254"/>
      <c r="J940" s="250"/>
      <c r="K940" s="250"/>
      <c r="L940" s="255"/>
      <c r="M940" s="256"/>
      <c r="N940" s="257"/>
      <c r="O940" s="257"/>
      <c r="P940" s="257"/>
      <c r="Q940" s="257"/>
      <c r="R940" s="257"/>
      <c r="S940" s="257"/>
      <c r="T940" s="258"/>
      <c r="U940" s="14"/>
      <c r="V940" s="14"/>
      <c r="W940" s="14"/>
      <c r="X940" s="14"/>
      <c r="Y940" s="14"/>
      <c r="Z940" s="14"/>
      <c r="AA940" s="14"/>
      <c r="AB940" s="14"/>
      <c r="AC940" s="14"/>
      <c r="AD940" s="14"/>
      <c r="AE940" s="14"/>
      <c r="AT940" s="259" t="s">
        <v>150</v>
      </c>
      <c r="AU940" s="259" t="s">
        <v>86</v>
      </c>
      <c r="AV940" s="14" t="s">
        <v>86</v>
      </c>
      <c r="AW940" s="14" t="s">
        <v>32</v>
      </c>
      <c r="AX940" s="14" t="s">
        <v>76</v>
      </c>
      <c r="AY940" s="259" t="s">
        <v>136</v>
      </c>
    </row>
    <row r="941" s="14" customFormat="1">
      <c r="A941" s="14"/>
      <c r="B941" s="249"/>
      <c r="C941" s="250"/>
      <c r="D941" s="232" t="s">
        <v>150</v>
      </c>
      <c r="E941" s="251" t="s">
        <v>1</v>
      </c>
      <c r="F941" s="252" t="s">
        <v>428</v>
      </c>
      <c r="G941" s="250"/>
      <c r="H941" s="253">
        <v>86.986000000000004</v>
      </c>
      <c r="I941" s="254"/>
      <c r="J941" s="250"/>
      <c r="K941" s="250"/>
      <c r="L941" s="255"/>
      <c r="M941" s="256"/>
      <c r="N941" s="257"/>
      <c r="O941" s="257"/>
      <c r="P941" s="257"/>
      <c r="Q941" s="257"/>
      <c r="R941" s="257"/>
      <c r="S941" s="257"/>
      <c r="T941" s="258"/>
      <c r="U941" s="14"/>
      <c r="V941" s="14"/>
      <c r="W941" s="14"/>
      <c r="X941" s="14"/>
      <c r="Y941" s="14"/>
      <c r="Z941" s="14"/>
      <c r="AA941" s="14"/>
      <c r="AB941" s="14"/>
      <c r="AC941" s="14"/>
      <c r="AD941" s="14"/>
      <c r="AE941" s="14"/>
      <c r="AT941" s="259" t="s">
        <v>150</v>
      </c>
      <c r="AU941" s="259" t="s">
        <v>86</v>
      </c>
      <c r="AV941" s="14" t="s">
        <v>86</v>
      </c>
      <c r="AW941" s="14" t="s">
        <v>32</v>
      </c>
      <c r="AX941" s="14" t="s">
        <v>76</v>
      </c>
      <c r="AY941" s="259" t="s">
        <v>136</v>
      </c>
    </row>
    <row r="942" s="14" customFormat="1">
      <c r="A942" s="14"/>
      <c r="B942" s="249"/>
      <c r="C942" s="250"/>
      <c r="D942" s="232" t="s">
        <v>150</v>
      </c>
      <c r="E942" s="251" t="s">
        <v>1</v>
      </c>
      <c r="F942" s="252" t="s">
        <v>429</v>
      </c>
      <c r="G942" s="250"/>
      <c r="H942" s="253">
        <v>27.404</v>
      </c>
      <c r="I942" s="254"/>
      <c r="J942" s="250"/>
      <c r="K942" s="250"/>
      <c r="L942" s="255"/>
      <c r="M942" s="256"/>
      <c r="N942" s="257"/>
      <c r="O942" s="257"/>
      <c r="P942" s="257"/>
      <c r="Q942" s="257"/>
      <c r="R942" s="257"/>
      <c r="S942" s="257"/>
      <c r="T942" s="258"/>
      <c r="U942" s="14"/>
      <c r="V942" s="14"/>
      <c r="W942" s="14"/>
      <c r="X942" s="14"/>
      <c r="Y942" s="14"/>
      <c r="Z942" s="14"/>
      <c r="AA942" s="14"/>
      <c r="AB942" s="14"/>
      <c r="AC942" s="14"/>
      <c r="AD942" s="14"/>
      <c r="AE942" s="14"/>
      <c r="AT942" s="259" t="s">
        <v>150</v>
      </c>
      <c r="AU942" s="259" t="s">
        <v>86</v>
      </c>
      <c r="AV942" s="14" t="s">
        <v>86</v>
      </c>
      <c r="AW942" s="14" t="s">
        <v>32</v>
      </c>
      <c r="AX942" s="14" t="s">
        <v>76</v>
      </c>
      <c r="AY942" s="259" t="s">
        <v>136</v>
      </c>
    </row>
    <row r="943" s="14" customFormat="1">
      <c r="A943" s="14"/>
      <c r="B943" s="249"/>
      <c r="C943" s="250"/>
      <c r="D943" s="232" t="s">
        <v>150</v>
      </c>
      <c r="E943" s="251" t="s">
        <v>1</v>
      </c>
      <c r="F943" s="252" t="s">
        <v>430</v>
      </c>
      <c r="G943" s="250"/>
      <c r="H943" s="253">
        <v>176.63800000000001</v>
      </c>
      <c r="I943" s="254"/>
      <c r="J943" s="250"/>
      <c r="K943" s="250"/>
      <c r="L943" s="255"/>
      <c r="M943" s="256"/>
      <c r="N943" s="257"/>
      <c r="O943" s="257"/>
      <c r="P943" s="257"/>
      <c r="Q943" s="257"/>
      <c r="R943" s="257"/>
      <c r="S943" s="257"/>
      <c r="T943" s="258"/>
      <c r="U943" s="14"/>
      <c r="V943" s="14"/>
      <c r="W943" s="14"/>
      <c r="X943" s="14"/>
      <c r="Y943" s="14"/>
      <c r="Z943" s="14"/>
      <c r="AA943" s="14"/>
      <c r="AB943" s="14"/>
      <c r="AC943" s="14"/>
      <c r="AD943" s="14"/>
      <c r="AE943" s="14"/>
      <c r="AT943" s="259" t="s">
        <v>150</v>
      </c>
      <c r="AU943" s="259" t="s">
        <v>86</v>
      </c>
      <c r="AV943" s="14" t="s">
        <v>86</v>
      </c>
      <c r="AW943" s="14" t="s">
        <v>32</v>
      </c>
      <c r="AX943" s="14" t="s">
        <v>76</v>
      </c>
      <c r="AY943" s="259" t="s">
        <v>136</v>
      </c>
    </row>
    <row r="944" s="13" customFormat="1">
      <c r="A944" s="13"/>
      <c r="B944" s="239"/>
      <c r="C944" s="240"/>
      <c r="D944" s="232" t="s">
        <v>150</v>
      </c>
      <c r="E944" s="241" t="s">
        <v>1</v>
      </c>
      <c r="F944" s="242" t="s">
        <v>1130</v>
      </c>
      <c r="G944" s="240"/>
      <c r="H944" s="241" t="s">
        <v>1</v>
      </c>
      <c r="I944" s="243"/>
      <c r="J944" s="240"/>
      <c r="K944" s="240"/>
      <c r="L944" s="244"/>
      <c r="M944" s="245"/>
      <c r="N944" s="246"/>
      <c r="O944" s="246"/>
      <c r="P944" s="246"/>
      <c r="Q944" s="246"/>
      <c r="R944" s="246"/>
      <c r="S944" s="246"/>
      <c r="T944" s="247"/>
      <c r="U944" s="13"/>
      <c r="V944" s="13"/>
      <c r="W944" s="13"/>
      <c r="X944" s="13"/>
      <c r="Y944" s="13"/>
      <c r="Z944" s="13"/>
      <c r="AA944" s="13"/>
      <c r="AB944" s="13"/>
      <c r="AC944" s="13"/>
      <c r="AD944" s="13"/>
      <c r="AE944" s="13"/>
      <c r="AT944" s="248" t="s">
        <v>150</v>
      </c>
      <c r="AU944" s="248" t="s">
        <v>86</v>
      </c>
      <c r="AV944" s="13" t="s">
        <v>84</v>
      </c>
      <c r="AW944" s="13" t="s">
        <v>32</v>
      </c>
      <c r="AX944" s="13" t="s">
        <v>76</v>
      </c>
      <c r="AY944" s="248" t="s">
        <v>136</v>
      </c>
    </row>
    <row r="945" s="14" customFormat="1">
      <c r="A945" s="14"/>
      <c r="B945" s="249"/>
      <c r="C945" s="250"/>
      <c r="D945" s="232" t="s">
        <v>150</v>
      </c>
      <c r="E945" s="251" t="s">
        <v>1</v>
      </c>
      <c r="F945" s="252" t="s">
        <v>1131</v>
      </c>
      <c r="G945" s="250"/>
      <c r="H945" s="253">
        <v>148.614</v>
      </c>
      <c r="I945" s="254"/>
      <c r="J945" s="250"/>
      <c r="K945" s="250"/>
      <c r="L945" s="255"/>
      <c r="M945" s="256"/>
      <c r="N945" s="257"/>
      <c r="O945" s="257"/>
      <c r="P945" s="257"/>
      <c r="Q945" s="257"/>
      <c r="R945" s="257"/>
      <c r="S945" s="257"/>
      <c r="T945" s="258"/>
      <c r="U945" s="14"/>
      <c r="V945" s="14"/>
      <c r="W945" s="14"/>
      <c r="X945" s="14"/>
      <c r="Y945" s="14"/>
      <c r="Z945" s="14"/>
      <c r="AA945" s="14"/>
      <c r="AB945" s="14"/>
      <c r="AC945" s="14"/>
      <c r="AD945" s="14"/>
      <c r="AE945" s="14"/>
      <c r="AT945" s="259" t="s">
        <v>150</v>
      </c>
      <c r="AU945" s="259" t="s">
        <v>86</v>
      </c>
      <c r="AV945" s="14" t="s">
        <v>86</v>
      </c>
      <c r="AW945" s="14" t="s">
        <v>32</v>
      </c>
      <c r="AX945" s="14" t="s">
        <v>76</v>
      </c>
      <c r="AY945" s="259" t="s">
        <v>136</v>
      </c>
    </row>
    <row r="946" s="14" customFormat="1">
      <c r="A946" s="14"/>
      <c r="B946" s="249"/>
      <c r="C946" s="250"/>
      <c r="D946" s="232" t="s">
        <v>150</v>
      </c>
      <c r="E946" s="251" t="s">
        <v>1</v>
      </c>
      <c r="F946" s="252" t="s">
        <v>1132</v>
      </c>
      <c r="G946" s="250"/>
      <c r="H946" s="253">
        <v>203.88900000000001</v>
      </c>
      <c r="I946" s="254"/>
      <c r="J946" s="250"/>
      <c r="K946" s="250"/>
      <c r="L946" s="255"/>
      <c r="M946" s="256"/>
      <c r="N946" s="257"/>
      <c r="O946" s="257"/>
      <c r="P946" s="257"/>
      <c r="Q946" s="257"/>
      <c r="R946" s="257"/>
      <c r="S946" s="257"/>
      <c r="T946" s="258"/>
      <c r="U946" s="14"/>
      <c r="V946" s="14"/>
      <c r="W946" s="14"/>
      <c r="X946" s="14"/>
      <c r="Y946" s="14"/>
      <c r="Z946" s="14"/>
      <c r="AA946" s="14"/>
      <c r="AB946" s="14"/>
      <c r="AC946" s="14"/>
      <c r="AD946" s="14"/>
      <c r="AE946" s="14"/>
      <c r="AT946" s="259" t="s">
        <v>150</v>
      </c>
      <c r="AU946" s="259" t="s">
        <v>86</v>
      </c>
      <c r="AV946" s="14" t="s">
        <v>86</v>
      </c>
      <c r="AW946" s="14" t="s">
        <v>32</v>
      </c>
      <c r="AX946" s="14" t="s">
        <v>76</v>
      </c>
      <c r="AY946" s="259" t="s">
        <v>136</v>
      </c>
    </row>
    <row r="947" s="15" customFormat="1">
      <c r="A947" s="15"/>
      <c r="B947" s="260"/>
      <c r="C947" s="261"/>
      <c r="D947" s="232" t="s">
        <v>150</v>
      </c>
      <c r="E947" s="262" t="s">
        <v>1</v>
      </c>
      <c r="F947" s="263" t="s">
        <v>153</v>
      </c>
      <c r="G947" s="261"/>
      <c r="H947" s="264">
        <v>1404.2449999999999</v>
      </c>
      <c r="I947" s="265"/>
      <c r="J947" s="261"/>
      <c r="K947" s="261"/>
      <c r="L947" s="266"/>
      <c r="M947" s="267"/>
      <c r="N947" s="268"/>
      <c r="O947" s="268"/>
      <c r="P947" s="268"/>
      <c r="Q947" s="268"/>
      <c r="R947" s="268"/>
      <c r="S947" s="268"/>
      <c r="T947" s="269"/>
      <c r="U947" s="15"/>
      <c r="V947" s="15"/>
      <c r="W947" s="15"/>
      <c r="X947" s="15"/>
      <c r="Y947" s="15"/>
      <c r="Z947" s="15"/>
      <c r="AA947" s="15"/>
      <c r="AB947" s="15"/>
      <c r="AC947" s="15"/>
      <c r="AD947" s="15"/>
      <c r="AE947" s="15"/>
      <c r="AT947" s="270" t="s">
        <v>150</v>
      </c>
      <c r="AU947" s="270" t="s">
        <v>86</v>
      </c>
      <c r="AV947" s="15" t="s">
        <v>144</v>
      </c>
      <c r="AW947" s="15" t="s">
        <v>32</v>
      </c>
      <c r="AX947" s="15" t="s">
        <v>84</v>
      </c>
      <c r="AY947" s="270" t="s">
        <v>136</v>
      </c>
    </row>
    <row r="948" s="2" customFormat="1" ht="24.15" customHeight="1">
      <c r="A948" s="39"/>
      <c r="B948" s="40"/>
      <c r="C948" s="219" t="s">
        <v>1133</v>
      </c>
      <c r="D948" s="219" t="s">
        <v>139</v>
      </c>
      <c r="E948" s="220" t="s">
        <v>1134</v>
      </c>
      <c r="F948" s="221" t="s">
        <v>1135</v>
      </c>
      <c r="G948" s="222" t="s">
        <v>142</v>
      </c>
      <c r="H948" s="223">
        <v>2464.277</v>
      </c>
      <c r="I948" s="224"/>
      <c r="J948" s="225">
        <f>ROUND(I948*H948,2)</f>
        <v>0</v>
      </c>
      <c r="K948" s="221" t="s">
        <v>143</v>
      </c>
      <c r="L948" s="45"/>
      <c r="M948" s="226" t="s">
        <v>1</v>
      </c>
      <c r="N948" s="227" t="s">
        <v>41</v>
      </c>
      <c r="O948" s="92"/>
      <c r="P948" s="228">
        <f>O948*H948</f>
        <v>0</v>
      </c>
      <c r="Q948" s="228">
        <v>0.00021000000000000001</v>
      </c>
      <c r="R948" s="228">
        <f>Q948*H948</f>
        <v>0.51749816999999998</v>
      </c>
      <c r="S948" s="228">
        <v>0</v>
      </c>
      <c r="T948" s="229">
        <f>S948*H948</f>
        <v>0</v>
      </c>
      <c r="U948" s="39"/>
      <c r="V948" s="39"/>
      <c r="W948" s="39"/>
      <c r="X948" s="39"/>
      <c r="Y948" s="39"/>
      <c r="Z948" s="39"/>
      <c r="AA948" s="39"/>
      <c r="AB948" s="39"/>
      <c r="AC948" s="39"/>
      <c r="AD948" s="39"/>
      <c r="AE948" s="39"/>
      <c r="AR948" s="230" t="s">
        <v>473</v>
      </c>
      <c r="AT948" s="230" t="s">
        <v>139</v>
      </c>
      <c r="AU948" s="230" t="s">
        <v>86</v>
      </c>
      <c r="AY948" s="18" t="s">
        <v>136</v>
      </c>
      <c r="BE948" s="231">
        <f>IF(N948="základní",J948,0)</f>
        <v>0</v>
      </c>
      <c r="BF948" s="231">
        <f>IF(N948="snížená",J948,0)</f>
        <v>0</v>
      </c>
      <c r="BG948" s="231">
        <f>IF(N948="zákl. přenesená",J948,0)</f>
        <v>0</v>
      </c>
      <c r="BH948" s="231">
        <f>IF(N948="sníž. přenesená",J948,0)</f>
        <v>0</v>
      </c>
      <c r="BI948" s="231">
        <f>IF(N948="nulová",J948,0)</f>
        <v>0</v>
      </c>
      <c r="BJ948" s="18" t="s">
        <v>84</v>
      </c>
      <c r="BK948" s="231">
        <f>ROUND(I948*H948,2)</f>
        <v>0</v>
      </c>
      <c r="BL948" s="18" t="s">
        <v>473</v>
      </c>
      <c r="BM948" s="230" t="s">
        <v>1136</v>
      </c>
    </row>
    <row r="949" s="2" customFormat="1">
      <c r="A949" s="39"/>
      <c r="B949" s="40"/>
      <c r="C949" s="41"/>
      <c r="D949" s="232" t="s">
        <v>146</v>
      </c>
      <c r="E949" s="41"/>
      <c r="F949" s="233" t="s">
        <v>1137</v>
      </c>
      <c r="G949" s="41"/>
      <c r="H949" s="41"/>
      <c r="I949" s="234"/>
      <c r="J949" s="41"/>
      <c r="K949" s="41"/>
      <c r="L949" s="45"/>
      <c r="M949" s="235"/>
      <c r="N949" s="236"/>
      <c r="O949" s="92"/>
      <c r="P949" s="92"/>
      <c r="Q949" s="92"/>
      <c r="R949" s="92"/>
      <c r="S949" s="92"/>
      <c r="T949" s="93"/>
      <c r="U949" s="39"/>
      <c r="V949" s="39"/>
      <c r="W949" s="39"/>
      <c r="X949" s="39"/>
      <c r="Y949" s="39"/>
      <c r="Z949" s="39"/>
      <c r="AA949" s="39"/>
      <c r="AB949" s="39"/>
      <c r="AC949" s="39"/>
      <c r="AD949" s="39"/>
      <c r="AE949" s="39"/>
      <c r="AT949" s="18" t="s">
        <v>146</v>
      </c>
      <c r="AU949" s="18" t="s">
        <v>86</v>
      </c>
    </row>
    <row r="950" s="2" customFormat="1">
      <c r="A950" s="39"/>
      <c r="B950" s="40"/>
      <c r="C950" s="41"/>
      <c r="D950" s="237" t="s">
        <v>148</v>
      </c>
      <c r="E950" s="41"/>
      <c r="F950" s="238" t="s">
        <v>1138</v>
      </c>
      <c r="G950" s="41"/>
      <c r="H950" s="41"/>
      <c r="I950" s="234"/>
      <c r="J950" s="41"/>
      <c r="K950" s="41"/>
      <c r="L950" s="45"/>
      <c r="M950" s="235"/>
      <c r="N950" s="236"/>
      <c r="O950" s="92"/>
      <c r="P950" s="92"/>
      <c r="Q950" s="92"/>
      <c r="R950" s="92"/>
      <c r="S950" s="92"/>
      <c r="T950" s="93"/>
      <c r="U950" s="39"/>
      <c r="V950" s="39"/>
      <c r="W950" s="39"/>
      <c r="X950" s="39"/>
      <c r="Y950" s="39"/>
      <c r="Z950" s="39"/>
      <c r="AA950" s="39"/>
      <c r="AB950" s="39"/>
      <c r="AC950" s="39"/>
      <c r="AD950" s="39"/>
      <c r="AE950" s="39"/>
      <c r="AT950" s="18" t="s">
        <v>148</v>
      </c>
      <c r="AU950" s="18" t="s">
        <v>86</v>
      </c>
    </row>
    <row r="951" s="13" customFormat="1">
      <c r="A951" s="13"/>
      <c r="B951" s="239"/>
      <c r="C951" s="240"/>
      <c r="D951" s="232" t="s">
        <v>150</v>
      </c>
      <c r="E951" s="241" t="s">
        <v>1</v>
      </c>
      <c r="F951" s="242" t="s">
        <v>1115</v>
      </c>
      <c r="G951" s="240"/>
      <c r="H951" s="241" t="s">
        <v>1</v>
      </c>
      <c r="I951" s="243"/>
      <c r="J951" s="240"/>
      <c r="K951" s="240"/>
      <c r="L951" s="244"/>
      <c r="M951" s="245"/>
      <c r="N951" s="246"/>
      <c r="O951" s="246"/>
      <c r="P951" s="246"/>
      <c r="Q951" s="246"/>
      <c r="R951" s="246"/>
      <c r="S951" s="246"/>
      <c r="T951" s="247"/>
      <c r="U951" s="13"/>
      <c r="V951" s="13"/>
      <c r="W951" s="13"/>
      <c r="X951" s="13"/>
      <c r="Y951" s="13"/>
      <c r="Z951" s="13"/>
      <c r="AA951" s="13"/>
      <c r="AB951" s="13"/>
      <c r="AC951" s="13"/>
      <c r="AD951" s="13"/>
      <c r="AE951" s="13"/>
      <c r="AT951" s="248" t="s">
        <v>150</v>
      </c>
      <c r="AU951" s="248" t="s">
        <v>86</v>
      </c>
      <c r="AV951" s="13" t="s">
        <v>84</v>
      </c>
      <c r="AW951" s="13" t="s">
        <v>32</v>
      </c>
      <c r="AX951" s="13" t="s">
        <v>76</v>
      </c>
      <c r="AY951" s="248" t="s">
        <v>136</v>
      </c>
    </row>
    <row r="952" s="14" customFormat="1">
      <c r="A952" s="14"/>
      <c r="B952" s="249"/>
      <c r="C952" s="250"/>
      <c r="D952" s="232" t="s">
        <v>150</v>
      </c>
      <c r="E952" s="251" t="s">
        <v>1</v>
      </c>
      <c r="F952" s="252" t="s">
        <v>1116</v>
      </c>
      <c r="G952" s="250"/>
      <c r="H952" s="253">
        <v>936.31799999999998</v>
      </c>
      <c r="I952" s="254"/>
      <c r="J952" s="250"/>
      <c r="K952" s="250"/>
      <c r="L952" s="255"/>
      <c r="M952" s="256"/>
      <c r="N952" s="257"/>
      <c r="O952" s="257"/>
      <c r="P952" s="257"/>
      <c r="Q952" s="257"/>
      <c r="R952" s="257"/>
      <c r="S952" s="257"/>
      <c r="T952" s="258"/>
      <c r="U952" s="14"/>
      <c r="V952" s="14"/>
      <c r="W952" s="14"/>
      <c r="X952" s="14"/>
      <c r="Y952" s="14"/>
      <c r="Z952" s="14"/>
      <c r="AA952" s="14"/>
      <c r="AB952" s="14"/>
      <c r="AC952" s="14"/>
      <c r="AD952" s="14"/>
      <c r="AE952" s="14"/>
      <c r="AT952" s="259" t="s">
        <v>150</v>
      </c>
      <c r="AU952" s="259" t="s">
        <v>86</v>
      </c>
      <c r="AV952" s="14" t="s">
        <v>86</v>
      </c>
      <c r="AW952" s="14" t="s">
        <v>32</v>
      </c>
      <c r="AX952" s="14" t="s">
        <v>76</v>
      </c>
      <c r="AY952" s="259" t="s">
        <v>136</v>
      </c>
    </row>
    <row r="953" s="14" customFormat="1">
      <c r="A953" s="14"/>
      <c r="B953" s="249"/>
      <c r="C953" s="250"/>
      <c r="D953" s="232" t="s">
        <v>150</v>
      </c>
      <c r="E953" s="251" t="s">
        <v>1</v>
      </c>
      <c r="F953" s="252" t="s">
        <v>222</v>
      </c>
      <c r="G953" s="250"/>
      <c r="H953" s="253">
        <v>690.51900000000001</v>
      </c>
      <c r="I953" s="254"/>
      <c r="J953" s="250"/>
      <c r="K953" s="250"/>
      <c r="L953" s="255"/>
      <c r="M953" s="256"/>
      <c r="N953" s="257"/>
      <c r="O953" s="257"/>
      <c r="P953" s="257"/>
      <c r="Q953" s="257"/>
      <c r="R953" s="257"/>
      <c r="S953" s="257"/>
      <c r="T953" s="258"/>
      <c r="U953" s="14"/>
      <c r="V953" s="14"/>
      <c r="W953" s="14"/>
      <c r="X953" s="14"/>
      <c r="Y953" s="14"/>
      <c r="Z953" s="14"/>
      <c r="AA953" s="14"/>
      <c r="AB953" s="14"/>
      <c r="AC953" s="14"/>
      <c r="AD953" s="14"/>
      <c r="AE953" s="14"/>
      <c r="AT953" s="259" t="s">
        <v>150</v>
      </c>
      <c r="AU953" s="259" t="s">
        <v>86</v>
      </c>
      <c r="AV953" s="14" t="s">
        <v>86</v>
      </c>
      <c r="AW953" s="14" t="s">
        <v>32</v>
      </c>
      <c r="AX953" s="14" t="s">
        <v>76</v>
      </c>
      <c r="AY953" s="259" t="s">
        <v>136</v>
      </c>
    </row>
    <row r="954" s="14" customFormat="1">
      <c r="A954" s="14"/>
      <c r="B954" s="249"/>
      <c r="C954" s="250"/>
      <c r="D954" s="232" t="s">
        <v>150</v>
      </c>
      <c r="E954" s="251" t="s">
        <v>1</v>
      </c>
      <c r="F954" s="252" t="s">
        <v>1117</v>
      </c>
      <c r="G954" s="250"/>
      <c r="H954" s="253">
        <v>1566.8779999999999</v>
      </c>
      <c r="I954" s="254"/>
      <c r="J954" s="250"/>
      <c r="K954" s="250"/>
      <c r="L954" s="255"/>
      <c r="M954" s="256"/>
      <c r="N954" s="257"/>
      <c r="O954" s="257"/>
      <c r="P954" s="257"/>
      <c r="Q954" s="257"/>
      <c r="R954" s="257"/>
      <c r="S954" s="257"/>
      <c r="T954" s="258"/>
      <c r="U954" s="14"/>
      <c r="V954" s="14"/>
      <c r="W954" s="14"/>
      <c r="X954" s="14"/>
      <c r="Y954" s="14"/>
      <c r="Z954" s="14"/>
      <c r="AA954" s="14"/>
      <c r="AB954" s="14"/>
      <c r="AC954" s="14"/>
      <c r="AD954" s="14"/>
      <c r="AE954" s="14"/>
      <c r="AT954" s="259" t="s">
        <v>150</v>
      </c>
      <c r="AU954" s="259" t="s">
        <v>86</v>
      </c>
      <c r="AV954" s="14" t="s">
        <v>86</v>
      </c>
      <c r="AW954" s="14" t="s">
        <v>32</v>
      </c>
      <c r="AX954" s="14" t="s">
        <v>76</v>
      </c>
      <c r="AY954" s="259" t="s">
        <v>136</v>
      </c>
    </row>
    <row r="955" s="14" customFormat="1">
      <c r="A955" s="14"/>
      <c r="B955" s="249"/>
      <c r="C955" s="250"/>
      <c r="D955" s="232" t="s">
        <v>150</v>
      </c>
      <c r="E955" s="251" t="s">
        <v>1</v>
      </c>
      <c r="F955" s="252" t="s">
        <v>1118</v>
      </c>
      <c r="G955" s="250"/>
      <c r="H955" s="253">
        <v>917.26199999999994</v>
      </c>
      <c r="I955" s="254"/>
      <c r="J955" s="250"/>
      <c r="K955" s="250"/>
      <c r="L955" s="255"/>
      <c r="M955" s="256"/>
      <c r="N955" s="257"/>
      <c r="O955" s="257"/>
      <c r="P955" s="257"/>
      <c r="Q955" s="257"/>
      <c r="R955" s="257"/>
      <c r="S955" s="257"/>
      <c r="T955" s="258"/>
      <c r="U955" s="14"/>
      <c r="V955" s="14"/>
      <c r="W955" s="14"/>
      <c r="X955" s="14"/>
      <c r="Y955" s="14"/>
      <c r="Z955" s="14"/>
      <c r="AA955" s="14"/>
      <c r="AB955" s="14"/>
      <c r="AC955" s="14"/>
      <c r="AD955" s="14"/>
      <c r="AE955" s="14"/>
      <c r="AT955" s="259" t="s">
        <v>150</v>
      </c>
      <c r="AU955" s="259" t="s">
        <v>86</v>
      </c>
      <c r="AV955" s="14" t="s">
        <v>86</v>
      </c>
      <c r="AW955" s="14" t="s">
        <v>32</v>
      </c>
      <c r="AX955" s="14" t="s">
        <v>76</v>
      </c>
      <c r="AY955" s="259" t="s">
        <v>136</v>
      </c>
    </row>
    <row r="956" s="13" customFormat="1">
      <c r="A956" s="13"/>
      <c r="B956" s="239"/>
      <c r="C956" s="240"/>
      <c r="D956" s="232" t="s">
        <v>150</v>
      </c>
      <c r="E956" s="241" t="s">
        <v>1</v>
      </c>
      <c r="F956" s="242" t="s">
        <v>1119</v>
      </c>
      <c r="G956" s="240"/>
      <c r="H956" s="241" t="s">
        <v>1</v>
      </c>
      <c r="I956" s="243"/>
      <c r="J956" s="240"/>
      <c r="K956" s="240"/>
      <c r="L956" s="244"/>
      <c r="M956" s="245"/>
      <c r="N956" s="246"/>
      <c r="O956" s="246"/>
      <c r="P956" s="246"/>
      <c r="Q956" s="246"/>
      <c r="R956" s="246"/>
      <c r="S956" s="246"/>
      <c r="T956" s="247"/>
      <c r="U956" s="13"/>
      <c r="V956" s="13"/>
      <c r="W956" s="13"/>
      <c r="X956" s="13"/>
      <c r="Y956" s="13"/>
      <c r="Z956" s="13"/>
      <c r="AA956" s="13"/>
      <c r="AB956" s="13"/>
      <c r="AC956" s="13"/>
      <c r="AD956" s="13"/>
      <c r="AE956" s="13"/>
      <c r="AT956" s="248" t="s">
        <v>150</v>
      </c>
      <c r="AU956" s="248" t="s">
        <v>86</v>
      </c>
      <c r="AV956" s="13" t="s">
        <v>84</v>
      </c>
      <c r="AW956" s="13" t="s">
        <v>32</v>
      </c>
      <c r="AX956" s="13" t="s">
        <v>76</v>
      </c>
      <c r="AY956" s="248" t="s">
        <v>136</v>
      </c>
    </row>
    <row r="957" s="14" customFormat="1">
      <c r="A957" s="14"/>
      <c r="B957" s="249"/>
      <c r="C957" s="250"/>
      <c r="D957" s="232" t="s">
        <v>150</v>
      </c>
      <c r="E957" s="251" t="s">
        <v>1</v>
      </c>
      <c r="F957" s="252" t="s">
        <v>1120</v>
      </c>
      <c r="G957" s="250"/>
      <c r="H957" s="253">
        <v>-1646.7000000000001</v>
      </c>
      <c r="I957" s="254"/>
      <c r="J957" s="250"/>
      <c r="K957" s="250"/>
      <c r="L957" s="255"/>
      <c r="M957" s="256"/>
      <c r="N957" s="257"/>
      <c r="O957" s="257"/>
      <c r="P957" s="257"/>
      <c r="Q957" s="257"/>
      <c r="R957" s="257"/>
      <c r="S957" s="257"/>
      <c r="T957" s="258"/>
      <c r="U957" s="14"/>
      <c r="V957" s="14"/>
      <c r="W957" s="14"/>
      <c r="X957" s="14"/>
      <c r="Y957" s="14"/>
      <c r="Z957" s="14"/>
      <c r="AA957" s="14"/>
      <c r="AB957" s="14"/>
      <c r="AC957" s="14"/>
      <c r="AD957" s="14"/>
      <c r="AE957" s="14"/>
      <c r="AT957" s="259" t="s">
        <v>150</v>
      </c>
      <c r="AU957" s="259" t="s">
        <v>86</v>
      </c>
      <c r="AV957" s="14" t="s">
        <v>86</v>
      </c>
      <c r="AW957" s="14" t="s">
        <v>32</v>
      </c>
      <c r="AX957" s="14" t="s">
        <v>76</v>
      </c>
      <c r="AY957" s="259" t="s">
        <v>136</v>
      </c>
    </row>
    <row r="958" s="15" customFormat="1">
      <c r="A958" s="15"/>
      <c r="B958" s="260"/>
      <c r="C958" s="261"/>
      <c r="D958" s="232" t="s">
        <v>150</v>
      </c>
      <c r="E958" s="262" t="s">
        <v>1</v>
      </c>
      <c r="F958" s="263" t="s">
        <v>153</v>
      </c>
      <c r="G958" s="261"/>
      <c r="H958" s="264">
        <v>2464.277</v>
      </c>
      <c r="I958" s="265"/>
      <c r="J958" s="261"/>
      <c r="K958" s="261"/>
      <c r="L958" s="266"/>
      <c r="M958" s="267"/>
      <c r="N958" s="268"/>
      <c r="O958" s="268"/>
      <c r="P958" s="268"/>
      <c r="Q958" s="268"/>
      <c r="R958" s="268"/>
      <c r="S958" s="268"/>
      <c r="T958" s="269"/>
      <c r="U958" s="15"/>
      <c r="V958" s="15"/>
      <c r="W958" s="15"/>
      <c r="X958" s="15"/>
      <c r="Y958" s="15"/>
      <c r="Z958" s="15"/>
      <c r="AA958" s="15"/>
      <c r="AB958" s="15"/>
      <c r="AC958" s="15"/>
      <c r="AD958" s="15"/>
      <c r="AE958" s="15"/>
      <c r="AT958" s="270" t="s">
        <v>150</v>
      </c>
      <c r="AU958" s="270" t="s">
        <v>86</v>
      </c>
      <c r="AV958" s="15" t="s">
        <v>144</v>
      </c>
      <c r="AW958" s="15" t="s">
        <v>32</v>
      </c>
      <c r="AX958" s="15" t="s">
        <v>84</v>
      </c>
      <c r="AY958" s="270" t="s">
        <v>136</v>
      </c>
    </row>
    <row r="959" s="2" customFormat="1" ht="33" customHeight="1">
      <c r="A959" s="39"/>
      <c r="B959" s="40"/>
      <c r="C959" s="219" t="s">
        <v>1139</v>
      </c>
      <c r="D959" s="219" t="s">
        <v>139</v>
      </c>
      <c r="E959" s="220" t="s">
        <v>1140</v>
      </c>
      <c r="F959" s="221" t="s">
        <v>1141</v>
      </c>
      <c r="G959" s="222" t="s">
        <v>142</v>
      </c>
      <c r="H959" s="223">
        <v>2464.277</v>
      </c>
      <c r="I959" s="224"/>
      <c r="J959" s="225">
        <f>ROUND(I959*H959,2)</f>
        <v>0</v>
      </c>
      <c r="K959" s="221" t="s">
        <v>143</v>
      </c>
      <c r="L959" s="45"/>
      <c r="M959" s="226" t="s">
        <v>1</v>
      </c>
      <c r="N959" s="227" t="s">
        <v>41</v>
      </c>
      <c r="O959" s="92"/>
      <c r="P959" s="228">
        <f>O959*H959</f>
        <v>0</v>
      </c>
      <c r="Q959" s="228">
        <v>0.00029</v>
      </c>
      <c r="R959" s="228">
        <f>Q959*H959</f>
        <v>0.71464033000000005</v>
      </c>
      <c r="S959" s="228">
        <v>0</v>
      </c>
      <c r="T959" s="229">
        <f>S959*H959</f>
        <v>0</v>
      </c>
      <c r="U959" s="39"/>
      <c r="V959" s="39"/>
      <c r="W959" s="39"/>
      <c r="X959" s="39"/>
      <c r="Y959" s="39"/>
      <c r="Z959" s="39"/>
      <c r="AA959" s="39"/>
      <c r="AB959" s="39"/>
      <c r="AC959" s="39"/>
      <c r="AD959" s="39"/>
      <c r="AE959" s="39"/>
      <c r="AR959" s="230" t="s">
        <v>473</v>
      </c>
      <c r="AT959" s="230" t="s">
        <v>139</v>
      </c>
      <c r="AU959" s="230" t="s">
        <v>86</v>
      </c>
      <c r="AY959" s="18" t="s">
        <v>136</v>
      </c>
      <c r="BE959" s="231">
        <f>IF(N959="základní",J959,0)</f>
        <v>0</v>
      </c>
      <c r="BF959" s="231">
        <f>IF(N959="snížená",J959,0)</f>
        <v>0</v>
      </c>
      <c r="BG959" s="231">
        <f>IF(N959="zákl. přenesená",J959,0)</f>
        <v>0</v>
      </c>
      <c r="BH959" s="231">
        <f>IF(N959="sníž. přenesená",J959,0)</f>
        <v>0</v>
      </c>
      <c r="BI959" s="231">
        <f>IF(N959="nulová",J959,0)</f>
        <v>0</v>
      </c>
      <c r="BJ959" s="18" t="s">
        <v>84</v>
      </c>
      <c r="BK959" s="231">
        <f>ROUND(I959*H959,2)</f>
        <v>0</v>
      </c>
      <c r="BL959" s="18" t="s">
        <v>473</v>
      </c>
      <c r="BM959" s="230" t="s">
        <v>1142</v>
      </c>
    </row>
    <row r="960" s="2" customFormat="1">
      <c r="A960" s="39"/>
      <c r="B960" s="40"/>
      <c r="C960" s="41"/>
      <c r="D960" s="232" t="s">
        <v>146</v>
      </c>
      <c r="E960" s="41"/>
      <c r="F960" s="233" t="s">
        <v>1143</v>
      </c>
      <c r="G960" s="41"/>
      <c r="H960" s="41"/>
      <c r="I960" s="234"/>
      <c r="J960" s="41"/>
      <c r="K960" s="41"/>
      <c r="L960" s="45"/>
      <c r="M960" s="235"/>
      <c r="N960" s="236"/>
      <c r="O960" s="92"/>
      <c r="P960" s="92"/>
      <c r="Q960" s="92"/>
      <c r="R960" s="92"/>
      <c r="S960" s="92"/>
      <c r="T960" s="93"/>
      <c r="U960" s="39"/>
      <c r="V960" s="39"/>
      <c r="W960" s="39"/>
      <c r="X960" s="39"/>
      <c r="Y960" s="39"/>
      <c r="Z960" s="39"/>
      <c r="AA960" s="39"/>
      <c r="AB960" s="39"/>
      <c r="AC960" s="39"/>
      <c r="AD960" s="39"/>
      <c r="AE960" s="39"/>
      <c r="AT960" s="18" t="s">
        <v>146</v>
      </c>
      <c r="AU960" s="18" t="s">
        <v>86</v>
      </c>
    </row>
    <row r="961" s="2" customFormat="1">
      <c r="A961" s="39"/>
      <c r="B961" s="40"/>
      <c r="C961" s="41"/>
      <c r="D961" s="237" t="s">
        <v>148</v>
      </c>
      <c r="E961" s="41"/>
      <c r="F961" s="238" t="s">
        <v>1144</v>
      </c>
      <c r="G961" s="41"/>
      <c r="H961" s="41"/>
      <c r="I961" s="234"/>
      <c r="J961" s="41"/>
      <c r="K961" s="41"/>
      <c r="L961" s="45"/>
      <c r="M961" s="235"/>
      <c r="N961" s="236"/>
      <c r="O961" s="92"/>
      <c r="P961" s="92"/>
      <c r="Q961" s="92"/>
      <c r="R961" s="92"/>
      <c r="S961" s="92"/>
      <c r="T961" s="93"/>
      <c r="U961" s="39"/>
      <c r="V961" s="39"/>
      <c r="W961" s="39"/>
      <c r="X961" s="39"/>
      <c r="Y961" s="39"/>
      <c r="Z961" s="39"/>
      <c r="AA961" s="39"/>
      <c r="AB961" s="39"/>
      <c r="AC961" s="39"/>
      <c r="AD961" s="39"/>
      <c r="AE961" s="39"/>
      <c r="AT961" s="18" t="s">
        <v>148</v>
      </c>
      <c r="AU961" s="18" t="s">
        <v>86</v>
      </c>
    </row>
    <row r="962" s="13" customFormat="1">
      <c r="A962" s="13"/>
      <c r="B962" s="239"/>
      <c r="C962" s="240"/>
      <c r="D962" s="232" t="s">
        <v>150</v>
      </c>
      <c r="E962" s="241" t="s">
        <v>1</v>
      </c>
      <c r="F962" s="242" t="s">
        <v>1115</v>
      </c>
      <c r="G962" s="240"/>
      <c r="H962" s="241" t="s">
        <v>1</v>
      </c>
      <c r="I962" s="243"/>
      <c r="J962" s="240"/>
      <c r="K962" s="240"/>
      <c r="L962" s="244"/>
      <c r="M962" s="245"/>
      <c r="N962" s="246"/>
      <c r="O962" s="246"/>
      <c r="P962" s="246"/>
      <c r="Q962" s="246"/>
      <c r="R962" s="246"/>
      <c r="S962" s="246"/>
      <c r="T962" s="247"/>
      <c r="U962" s="13"/>
      <c r="V962" s="13"/>
      <c r="W962" s="13"/>
      <c r="X962" s="13"/>
      <c r="Y962" s="13"/>
      <c r="Z962" s="13"/>
      <c r="AA962" s="13"/>
      <c r="AB962" s="13"/>
      <c r="AC962" s="13"/>
      <c r="AD962" s="13"/>
      <c r="AE962" s="13"/>
      <c r="AT962" s="248" t="s">
        <v>150</v>
      </c>
      <c r="AU962" s="248" t="s">
        <v>86</v>
      </c>
      <c r="AV962" s="13" t="s">
        <v>84</v>
      </c>
      <c r="AW962" s="13" t="s">
        <v>32</v>
      </c>
      <c r="AX962" s="13" t="s">
        <v>76</v>
      </c>
      <c r="AY962" s="248" t="s">
        <v>136</v>
      </c>
    </row>
    <row r="963" s="14" customFormat="1">
      <c r="A963" s="14"/>
      <c r="B963" s="249"/>
      <c r="C963" s="250"/>
      <c r="D963" s="232" t="s">
        <v>150</v>
      </c>
      <c r="E963" s="251" t="s">
        <v>1</v>
      </c>
      <c r="F963" s="252" t="s">
        <v>1116</v>
      </c>
      <c r="G963" s="250"/>
      <c r="H963" s="253">
        <v>936.31799999999998</v>
      </c>
      <c r="I963" s="254"/>
      <c r="J963" s="250"/>
      <c r="K963" s="250"/>
      <c r="L963" s="255"/>
      <c r="M963" s="256"/>
      <c r="N963" s="257"/>
      <c r="O963" s="257"/>
      <c r="P963" s="257"/>
      <c r="Q963" s="257"/>
      <c r="R963" s="257"/>
      <c r="S963" s="257"/>
      <c r="T963" s="258"/>
      <c r="U963" s="14"/>
      <c r="V963" s="14"/>
      <c r="W963" s="14"/>
      <c r="X963" s="14"/>
      <c r="Y963" s="14"/>
      <c r="Z963" s="14"/>
      <c r="AA963" s="14"/>
      <c r="AB963" s="14"/>
      <c r="AC963" s="14"/>
      <c r="AD963" s="14"/>
      <c r="AE963" s="14"/>
      <c r="AT963" s="259" t="s">
        <v>150</v>
      </c>
      <c r="AU963" s="259" t="s">
        <v>86</v>
      </c>
      <c r="AV963" s="14" t="s">
        <v>86</v>
      </c>
      <c r="AW963" s="14" t="s">
        <v>32</v>
      </c>
      <c r="AX963" s="14" t="s">
        <v>76</v>
      </c>
      <c r="AY963" s="259" t="s">
        <v>136</v>
      </c>
    </row>
    <row r="964" s="14" customFormat="1">
      <c r="A964" s="14"/>
      <c r="B964" s="249"/>
      <c r="C964" s="250"/>
      <c r="D964" s="232" t="s">
        <v>150</v>
      </c>
      <c r="E964" s="251" t="s">
        <v>1</v>
      </c>
      <c r="F964" s="252" t="s">
        <v>222</v>
      </c>
      <c r="G964" s="250"/>
      <c r="H964" s="253">
        <v>690.51900000000001</v>
      </c>
      <c r="I964" s="254"/>
      <c r="J964" s="250"/>
      <c r="K964" s="250"/>
      <c r="L964" s="255"/>
      <c r="M964" s="256"/>
      <c r="N964" s="257"/>
      <c r="O964" s="257"/>
      <c r="P964" s="257"/>
      <c r="Q964" s="257"/>
      <c r="R964" s="257"/>
      <c r="S964" s="257"/>
      <c r="T964" s="258"/>
      <c r="U964" s="14"/>
      <c r="V964" s="14"/>
      <c r="W964" s="14"/>
      <c r="X964" s="14"/>
      <c r="Y964" s="14"/>
      <c r="Z964" s="14"/>
      <c r="AA964" s="14"/>
      <c r="AB964" s="14"/>
      <c r="AC964" s="14"/>
      <c r="AD964" s="14"/>
      <c r="AE964" s="14"/>
      <c r="AT964" s="259" t="s">
        <v>150</v>
      </c>
      <c r="AU964" s="259" t="s">
        <v>86</v>
      </c>
      <c r="AV964" s="14" t="s">
        <v>86</v>
      </c>
      <c r="AW964" s="14" t="s">
        <v>32</v>
      </c>
      <c r="AX964" s="14" t="s">
        <v>76</v>
      </c>
      <c r="AY964" s="259" t="s">
        <v>136</v>
      </c>
    </row>
    <row r="965" s="14" customFormat="1">
      <c r="A965" s="14"/>
      <c r="B965" s="249"/>
      <c r="C965" s="250"/>
      <c r="D965" s="232" t="s">
        <v>150</v>
      </c>
      <c r="E965" s="251" t="s">
        <v>1</v>
      </c>
      <c r="F965" s="252" t="s">
        <v>1117</v>
      </c>
      <c r="G965" s="250"/>
      <c r="H965" s="253">
        <v>1566.8779999999999</v>
      </c>
      <c r="I965" s="254"/>
      <c r="J965" s="250"/>
      <c r="K965" s="250"/>
      <c r="L965" s="255"/>
      <c r="M965" s="256"/>
      <c r="N965" s="257"/>
      <c r="O965" s="257"/>
      <c r="P965" s="257"/>
      <c r="Q965" s="257"/>
      <c r="R965" s="257"/>
      <c r="S965" s="257"/>
      <c r="T965" s="258"/>
      <c r="U965" s="14"/>
      <c r="V965" s="14"/>
      <c r="W965" s="14"/>
      <c r="X965" s="14"/>
      <c r="Y965" s="14"/>
      <c r="Z965" s="14"/>
      <c r="AA965" s="14"/>
      <c r="AB965" s="14"/>
      <c r="AC965" s="14"/>
      <c r="AD965" s="14"/>
      <c r="AE965" s="14"/>
      <c r="AT965" s="259" t="s">
        <v>150</v>
      </c>
      <c r="AU965" s="259" t="s">
        <v>86</v>
      </c>
      <c r="AV965" s="14" t="s">
        <v>86</v>
      </c>
      <c r="AW965" s="14" t="s">
        <v>32</v>
      </c>
      <c r="AX965" s="14" t="s">
        <v>76</v>
      </c>
      <c r="AY965" s="259" t="s">
        <v>136</v>
      </c>
    </row>
    <row r="966" s="14" customFormat="1">
      <c r="A966" s="14"/>
      <c r="B966" s="249"/>
      <c r="C966" s="250"/>
      <c r="D966" s="232" t="s">
        <v>150</v>
      </c>
      <c r="E966" s="251" t="s">
        <v>1</v>
      </c>
      <c r="F966" s="252" t="s">
        <v>1118</v>
      </c>
      <c r="G966" s="250"/>
      <c r="H966" s="253">
        <v>917.26199999999994</v>
      </c>
      <c r="I966" s="254"/>
      <c r="J966" s="250"/>
      <c r="K966" s="250"/>
      <c r="L966" s="255"/>
      <c r="M966" s="256"/>
      <c r="N966" s="257"/>
      <c r="O966" s="257"/>
      <c r="P966" s="257"/>
      <c r="Q966" s="257"/>
      <c r="R966" s="257"/>
      <c r="S966" s="257"/>
      <c r="T966" s="258"/>
      <c r="U966" s="14"/>
      <c r="V966" s="14"/>
      <c r="W966" s="14"/>
      <c r="X966" s="14"/>
      <c r="Y966" s="14"/>
      <c r="Z966" s="14"/>
      <c r="AA966" s="14"/>
      <c r="AB966" s="14"/>
      <c r="AC966" s="14"/>
      <c r="AD966" s="14"/>
      <c r="AE966" s="14"/>
      <c r="AT966" s="259" t="s">
        <v>150</v>
      </c>
      <c r="AU966" s="259" t="s">
        <v>86</v>
      </c>
      <c r="AV966" s="14" t="s">
        <v>86</v>
      </c>
      <c r="AW966" s="14" t="s">
        <v>32</v>
      </c>
      <c r="AX966" s="14" t="s">
        <v>76</v>
      </c>
      <c r="AY966" s="259" t="s">
        <v>136</v>
      </c>
    </row>
    <row r="967" s="13" customFormat="1">
      <c r="A967" s="13"/>
      <c r="B967" s="239"/>
      <c r="C967" s="240"/>
      <c r="D967" s="232" t="s">
        <v>150</v>
      </c>
      <c r="E967" s="241" t="s">
        <v>1</v>
      </c>
      <c r="F967" s="242" t="s">
        <v>1119</v>
      </c>
      <c r="G967" s="240"/>
      <c r="H967" s="241" t="s">
        <v>1</v>
      </c>
      <c r="I967" s="243"/>
      <c r="J967" s="240"/>
      <c r="K967" s="240"/>
      <c r="L967" s="244"/>
      <c r="M967" s="245"/>
      <c r="N967" s="246"/>
      <c r="O967" s="246"/>
      <c r="P967" s="246"/>
      <c r="Q967" s="246"/>
      <c r="R967" s="246"/>
      <c r="S967" s="246"/>
      <c r="T967" s="247"/>
      <c r="U967" s="13"/>
      <c r="V967" s="13"/>
      <c r="W967" s="13"/>
      <c r="X967" s="13"/>
      <c r="Y967" s="13"/>
      <c r="Z967" s="13"/>
      <c r="AA967" s="13"/>
      <c r="AB967" s="13"/>
      <c r="AC967" s="13"/>
      <c r="AD967" s="13"/>
      <c r="AE967" s="13"/>
      <c r="AT967" s="248" t="s">
        <v>150</v>
      </c>
      <c r="AU967" s="248" t="s">
        <v>86</v>
      </c>
      <c r="AV967" s="13" t="s">
        <v>84</v>
      </c>
      <c r="AW967" s="13" t="s">
        <v>32</v>
      </c>
      <c r="AX967" s="13" t="s">
        <v>76</v>
      </c>
      <c r="AY967" s="248" t="s">
        <v>136</v>
      </c>
    </row>
    <row r="968" s="14" customFormat="1">
      <c r="A968" s="14"/>
      <c r="B968" s="249"/>
      <c r="C968" s="250"/>
      <c r="D968" s="232" t="s">
        <v>150</v>
      </c>
      <c r="E968" s="251" t="s">
        <v>1</v>
      </c>
      <c r="F968" s="252" t="s">
        <v>1120</v>
      </c>
      <c r="G968" s="250"/>
      <c r="H968" s="253">
        <v>-1646.7000000000001</v>
      </c>
      <c r="I968" s="254"/>
      <c r="J968" s="250"/>
      <c r="K968" s="250"/>
      <c r="L968" s="255"/>
      <c r="M968" s="256"/>
      <c r="N968" s="257"/>
      <c r="O968" s="257"/>
      <c r="P968" s="257"/>
      <c r="Q968" s="257"/>
      <c r="R968" s="257"/>
      <c r="S968" s="257"/>
      <c r="T968" s="258"/>
      <c r="U968" s="14"/>
      <c r="V968" s="14"/>
      <c r="W968" s="14"/>
      <c r="X968" s="14"/>
      <c r="Y968" s="14"/>
      <c r="Z968" s="14"/>
      <c r="AA968" s="14"/>
      <c r="AB968" s="14"/>
      <c r="AC968" s="14"/>
      <c r="AD968" s="14"/>
      <c r="AE968" s="14"/>
      <c r="AT968" s="259" t="s">
        <v>150</v>
      </c>
      <c r="AU968" s="259" t="s">
        <v>86</v>
      </c>
      <c r="AV968" s="14" t="s">
        <v>86</v>
      </c>
      <c r="AW968" s="14" t="s">
        <v>32</v>
      </c>
      <c r="AX968" s="14" t="s">
        <v>76</v>
      </c>
      <c r="AY968" s="259" t="s">
        <v>136</v>
      </c>
    </row>
    <row r="969" s="15" customFormat="1">
      <c r="A969" s="15"/>
      <c r="B969" s="260"/>
      <c r="C969" s="261"/>
      <c r="D969" s="232" t="s">
        <v>150</v>
      </c>
      <c r="E969" s="262" t="s">
        <v>1</v>
      </c>
      <c r="F969" s="263" t="s">
        <v>153</v>
      </c>
      <c r="G969" s="261"/>
      <c r="H969" s="264">
        <v>2464.277</v>
      </c>
      <c r="I969" s="265"/>
      <c r="J969" s="261"/>
      <c r="K969" s="261"/>
      <c r="L969" s="266"/>
      <c r="M969" s="267"/>
      <c r="N969" s="268"/>
      <c r="O969" s="268"/>
      <c r="P969" s="268"/>
      <c r="Q969" s="268"/>
      <c r="R969" s="268"/>
      <c r="S969" s="268"/>
      <c r="T969" s="269"/>
      <c r="U969" s="15"/>
      <c r="V969" s="15"/>
      <c r="W969" s="15"/>
      <c r="X969" s="15"/>
      <c r="Y969" s="15"/>
      <c r="Z969" s="15"/>
      <c r="AA969" s="15"/>
      <c r="AB969" s="15"/>
      <c r="AC969" s="15"/>
      <c r="AD969" s="15"/>
      <c r="AE969" s="15"/>
      <c r="AT969" s="270" t="s">
        <v>150</v>
      </c>
      <c r="AU969" s="270" t="s">
        <v>86</v>
      </c>
      <c r="AV969" s="15" t="s">
        <v>144</v>
      </c>
      <c r="AW969" s="15" t="s">
        <v>32</v>
      </c>
      <c r="AX969" s="15" t="s">
        <v>84</v>
      </c>
      <c r="AY969" s="270" t="s">
        <v>136</v>
      </c>
    </row>
    <row r="970" s="12" customFormat="1" ht="22.8" customHeight="1">
      <c r="A970" s="12"/>
      <c r="B970" s="203"/>
      <c r="C970" s="204"/>
      <c r="D970" s="205" t="s">
        <v>75</v>
      </c>
      <c r="E970" s="217" t="s">
        <v>1145</v>
      </c>
      <c r="F970" s="217" t="s">
        <v>1146</v>
      </c>
      <c r="G970" s="204"/>
      <c r="H970" s="204"/>
      <c r="I970" s="207"/>
      <c r="J970" s="218">
        <f>BK970</f>
        <v>0</v>
      </c>
      <c r="K970" s="204"/>
      <c r="L970" s="209"/>
      <c r="M970" s="210"/>
      <c r="N970" s="211"/>
      <c r="O970" s="211"/>
      <c r="P970" s="212">
        <f>SUM(P971:P1006)</f>
        <v>0</v>
      </c>
      <c r="Q970" s="211"/>
      <c r="R970" s="212">
        <f>SUM(R971:R1006)</f>
        <v>0</v>
      </c>
      <c r="S970" s="211"/>
      <c r="T970" s="213">
        <f>SUM(T971:T1006)</f>
        <v>0</v>
      </c>
      <c r="U970" s="12"/>
      <c r="V970" s="12"/>
      <c r="W970" s="12"/>
      <c r="X970" s="12"/>
      <c r="Y970" s="12"/>
      <c r="Z970" s="12"/>
      <c r="AA970" s="12"/>
      <c r="AB970" s="12"/>
      <c r="AC970" s="12"/>
      <c r="AD970" s="12"/>
      <c r="AE970" s="12"/>
      <c r="AR970" s="214" t="s">
        <v>84</v>
      </c>
      <c r="AT970" s="215" t="s">
        <v>75</v>
      </c>
      <c r="AU970" s="215" t="s">
        <v>84</v>
      </c>
      <c r="AY970" s="214" t="s">
        <v>136</v>
      </c>
      <c r="BK970" s="216">
        <f>SUM(BK971:BK1006)</f>
        <v>0</v>
      </c>
    </row>
    <row r="971" s="2" customFormat="1" ht="37.8" customHeight="1">
      <c r="A971" s="39"/>
      <c r="B971" s="40"/>
      <c r="C971" s="219" t="s">
        <v>1147</v>
      </c>
      <c r="D971" s="219" t="s">
        <v>139</v>
      </c>
      <c r="E971" s="220" t="s">
        <v>1148</v>
      </c>
      <c r="F971" s="221" t="s">
        <v>1149</v>
      </c>
      <c r="G971" s="222" t="s">
        <v>581</v>
      </c>
      <c r="H971" s="223">
        <v>1</v>
      </c>
      <c r="I971" s="224"/>
      <c r="J971" s="225">
        <f>ROUND(I971*H971,2)</f>
        <v>0</v>
      </c>
      <c r="K971" s="221" t="s">
        <v>1</v>
      </c>
      <c r="L971" s="45"/>
      <c r="M971" s="226" t="s">
        <v>1</v>
      </c>
      <c r="N971" s="227" t="s">
        <v>41</v>
      </c>
      <c r="O971" s="92"/>
      <c r="P971" s="228">
        <f>O971*H971</f>
        <v>0</v>
      </c>
      <c r="Q971" s="228">
        <v>0</v>
      </c>
      <c r="R971" s="228">
        <f>Q971*H971</f>
        <v>0</v>
      </c>
      <c r="S971" s="228">
        <v>0</v>
      </c>
      <c r="T971" s="229">
        <f>S971*H971</f>
        <v>0</v>
      </c>
      <c r="U971" s="39"/>
      <c r="V971" s="39"/>
      <c r="W971" s="39"/>
      <c r="X971" s="39"/>
      <c r="Y971" s="39"/>
      <c r="Z971" s="39"/>
      <c r="AA971" s="39"/>
      <c r="AB971" s="39"/>
      <c r="AC971" s="39"/>
      <c r="AD971" s="39"/>
      <c r="AE971" s="39"/>
      <c r="AR971" s="230" t="s">
        <v>473</v>
      </c>
      <c r="AT971" s="230" t="s">
        <v>139</v>
      </c>
      <c r="AU971" s="230" t="s">
        <v>86</v>
      </c>
      <c r="AY971" s="18" t="s">
        <v>136</v>
      </c>
      <c r="BE971" s="231">
        <f>IF(N971="základní",J971,0)</f>
        <v>0</v>
      </c>
      <c r="BF971" s="231">
        <f>IF(N971="snížená",J971,0)</f>
        <v>0</v>
      </c>
      <c r="BG971" s="231">
        <f>IF(N971="zákl. přenesená",J971,0)</f>
        <v>0</v>
      </c>
      <c r="BH971" s="231">
        <f>IF(N971="sníž. přenesená",J971,0)</f>
        <v>0</v>
      </c>
      <c r="BI971" s="231">
        <f>IF(N971="nulová",J971,0)</f>
        <v>0</v>
      </c>
      <c r="BJ971" s="18" t="s">
        <v>84</v>
      </c>
      <c r="BK971" s="231">
        <f>ROUND(I971*H971,2)</f>
        <v>0</v>
      </c>
      <c r="BL971" s="18" t="s">
        <v>473</v>
      </c>
      <c r="BM971" s="230" t="s">
        <v>1150</v>
      </c>
    </row>
    <row r="972" s="2" customFormat="1">
      <c r="A972" s="39"/>
      <c r="B972" s="40"/>
      <c r="C972" s="41"/>
      <c r="D972" s="232" t="s">
        <v>146</v>
      </c>
      <c r="E972" s="41"/>
      <c r="F972" s="233" t="s">
        <v>1149</v>
      </c>
      <c r="G972" s="41"/>
      <c r="H972" s="41"/>
      <c r="I972" s="234"/>
      <c r="J972" s="41"/>
      <c r="K972" s="41"/>
      <c r="L972" s="45"/>
      <c r="M972" s="235"/>
      <c r="N972" s="236"/>
      <c r="O972" s="92"/>
      <c r="P972" s="92"/>
      <c r="Q972" s="92"/>
      <c r="R972" s="92"/>
      <c r="S972" s="92"/>
      <c r="T972" s="93"/>
      <c r="U972" s="39"/>
      <c r="V972" s="39"/>
      <c r="W972" s="39"/>
      <c r="X972" s="39"/>
      <c r="Y972" s="39"/>
      <c r="Z972" s="39"/>
      <c r="AA972" s="39"/>
      <c r="AB972" s="39"/>
      <c r="AC972" s="39"/>
      <c r="AD972" s="39"/>
      <c r="AE972" s="39"/>
      <c r="AT972" s="18" t="s">
        <v>146</v>
      </c>
      <c r="AU972" s="18" t="s">
        <v>86</v>
      </c>
    </row>
    <row r="973" s="2" customFormat="1" ht="37.8" customHeight="1">
      <c r="A973" s="39"/>
      <c r="B973" s="40"/>
      <c r="C973" s="219" t="s">
        <v>1151</v>
      </c>
      <c r="D973" s="219" t="s">
        <v>139</v>
      </c>
      <c r="E973" s="220" t="s">
        <v>1152</v>
      </c>
      <c r="F973" s="221" t="s">
        <v>1153</v>
      </c>
      <c r="G973" s="222" t="s">
        <v>581</v>
      </c>
      <c r="H973" s="223">
        <v>1</v>
      </c>
      <c r="I973" s="224"/>
      <c r="J973" s="225">
        <f>ROUND(I973*H973,2)</f>
        <v>0</v>
      </c>
      <c r="K973" s="221" t="s">
        <v>1</v>
      </c>
      <c r="L973" s="45"/>
      <c r="M973" s="226" t="s">
        <v>1</v>
      </c>
      <c r="N973" s="227" t="s">
        <v>41</v>
      </c>
      <c r="O973" s="92"/>
      <c r="P973" s="228">
        <f>O973*H973</f>
        <v>0</v>
      </c>
      <c r="Q973" s="228">
        <v>0</v>
      </c>
      <c r="R973" s="228">
        <f>Q973*H973</f>
        <v>0</v>
      </c>
      <c r="S973" s="228">
        <v>0</v>
      </c>
      <c r="T973" s="229">
        <f>S973*H973</f>
        <v>0</v>
      </c>
      <c r="U973" s="39"/>
      <c r="V973" s="39"/>
      <c r="W973" s="39"/>
      <c r="X973" s="39"/>
      <c r="Y973" s="39"/>
      <c r="Z973" s="39"/>
      <c r="AA973" s="39"/>
      <c r="AB973" s="39"/>
      <c r="AC973" s="39"/>
      <c r="AD973" s="39"/>
      <c r="AE973" s="39"/>
      <c r="AR973" s="230" t="s">
        <v>473</v>
      </c>
      <c r="AT973" s="230" t="s">
        <v>139</v>
      </c>
      <c r="AU973" s="230" t="s">
        <v>86</v>
      </c>
      <c r="AY973" s="18" t="s">
        <v>136</v>
      </c>
      <c r="BE973" s="231">
        <f>IF(N973="základní",J973,0)</f>
        <v>0</v>
      </c>
      <c r="BF973" s="231">
        <f>IF(N973="snížená",J973,0)</f>
        <v>0</v>
      </c>
      <c r="BG973" s="231">
        <f>IF(N973="zákl. přenesená",J973,0)</f>
        <v>0</v>
      </c>
      <c r="BH973" s="231">
        <f>IF(N973="sníž. přenesená",J973,0)</f>
        <v>0</v>
      </c>
      <c r="BI973" s="231">
        <f>IF(N973="nulová",J973,0)</f>
        <v>0</v>
      </c>
      <c r="BJ973" s="18" t="s">
        <v>84</v>
      </c>
      <c r="BK973" s="231">
        <f>ROUND(I973*H973,2)</f>
        <v>0</v>
      </c>
      <c r="BL973" s="18" t="s">
        <v>473</v>
      </c>
      <c r="BM973" s="230" t="s">
        <v>1154</v>
      </c>
    </row>
    <row r="974" s="2" customFormat="1">
      <c r="A974" s="39"/>
      <c r="B974" s="40"/>
      <c r="C974" s="41"/>
      <c r="D974" s="232" t="s">
        <v>146</v>
      </c>
      <c r="E974" s="41"/>
      <c r="F974" s="233" t="s">
        <v>1153</v>
      </c>
      <c r="G974" s="41"/>
      <c r="H974" s="41"/>
      <c r="I974" s="234"/>
      <c r="J974" s="41"/>
      <c r="K974" s="41"/>
      <c r="L974" s="45"/>
      <c r="M974" s="235"/>
      <c r="N974" s="236"/>
      <c r="O974" s="92"/>
      <c r="P974" s="92"/>
      <c r="Q974" s="92"/>
      <c r="R974" s="92"/>
      <c r="S974" s="92"/>
      <c r="T974" s="93"/>
      <c r="U974" s="39"/>
      <c r="V974" s="39"/>
      <c r="W974" s="39"/>
      <c r="X974" s="39"/>
      <c r="Y974" s="39"/>
      <c r="Z974" s="39"/>
      <c r="AA974" s="39"/>
      <c r="AB974" s="39"/>
      <c r="AC974" s="39"/>
      <c r="AD974" s="39"/>
      <c r="AE974" s="39"/>
      <c r="AT974" s="18" t="s">
        <v>146</v>
      </c>
      <c r="AU974" s="18" t="s">
        <v>86</v>
      </c>
    </row>
    <row r="975" s="2" customFormat="1" ht="37.8" customHeight="1">
      <c r="A975" s="39"/>
      <c r="B975" s="40"/>
      <c r="C975" s="219" t="s">
        <v>1155</v>
      </c>
      <c r="D975" s="219" t="s">
        <v>139</v>
      </c>
      <c r="E975" s="220" t="s">
        <v>1156</v>
      </c>
      <c r="F975" s="221" t="s">
        <v>1157</v>
      </c>
      <c r="G975" s="222" t="s">
        <v>581</v>
      </c>
      <c r="H975" s="223">
        <v>2</v>
      </c>
      <c r="I975" s="224"/>
      <c r="J975" s="225">
        <f>ROUND(I975*H975,2)</f>
        <v>0</v>
      </c>
      <c r="K975" s="221" t="s">
        <v>1</v>
      </c>
      <c r="L975" s="45"/>
      <c r="M975" s="226" t="s">
        <v>1</v>
      </c>
      <c r="N975" s="227" t="s">
        <v>41</v>
      </c>
      <c r="O975" s="92"/>
      <c r="P975" s="228">
        <f>O975*H975</f>
        <v>0</v>
      </c>
      <c r="Q975" s="228">
        <v>0</v>
      </c>
      <c r="R975" s="228">
        <f>Q975*H975</f>
        <v>0</v>
      </c>
      <c r="S975" s="228">
        <v>0</v>
      </c>
      <c r="T975" s="229">
        <f>S975*H975</f>
        <v>0</v>
      </c>
      <c r="U975" s="39"/>
      <c r="V975" s="39"/>
      <c r="W975" s="39"/>
      <c r="X975" s="39"/>
      <c r="Y975" s="39"/>
      <c r="Z975" s="39"/>
      <c r="AA975" s="39"/>
      <c r="AB975" s="39"/>
      <c r="AC975" s="39"/>
      <c r="AD975" s="39"/>
      <c r="AE975" s="39"/>
      <c r="AR975" s="230" t="s">
        <v>473</v>
      </c>
      <c r="AT975" s="230" t="s">
        <v>139</v>
      </c>
      <c r="AU975" s="230" t="s">
        <v>86</v>
      </c>
      <c r="AY975" s="18" t="s">
        <v>136</v>
      </c>
      <c r="BE975" s="231">
        <f>IF(N975="základní",J975,0)</f>
        <v>0</v>
      </c>
      <c r="BF975" s="231">
        <f>IF(N975="snížená",J975,0)</f>
        <v>0</v>
      </c>
      <c r="BG975" s="231">
        <f>IF(N975="zákl. přenesená",J975,0)</f>
        <v>0</v>
      </c>
      <c r="BH975" s="231">
        <f>IF(N975="sníž. přenesená",J975,0)</f>
        <v>0</v>
      </c>
      <c r="BI975" s="231">
        <f>IF(N975="nulová",J975,0)</f>
        <v>0</v>
      </c>
      <c r="BJ975" s="18" t="s">
        <v>84</v>
      </c>
      <c r="BK975" s="231">
        <f>ROUND(I975*H975,2)</f>
        <v>0</v>
      </c>
      <c r="BL975" s="18" t="s">
        <v>473</v>
      </c>
      <c r="BM975" s="230" t="s">
        <v>1158</v>
      </c>
    </row>
    <row r="976" s="2" customFormat="1">
      <c r="A976" s="39"/>
      <c r="B976" s="40"/>
      <c r="C976" s="41"/>
      <c r="D976" s="232" t="s">
        <v>146</v>
      </c>
      <c r="E976" s="41"/>
      <c r="F976" s="233" t="s">
        <v>1157</v>
      </c>
      <c r="G976" s="41"/>
      <c r="H976" s="41"/>
      <c r="I976" s="234"/>
      <c r="J976" s="41"/>
      <c r="K976" s="41"/>
      <c r="L976" s="45"/>
      <c r="M976" s="235"/>
      <c r="N976" s="236"/>
      <c r="O976" s="92"/>
      <c r="P976" s="92"/>
      <c r="Q976" s="92"/>
      <c r="R976" s="92"/>
      <c r="S976" s="92"/>
      <c r="T976" s="93"/>
      <c r="U976" s="39"/>
      <c r="V976" s="39"/>
      <c r="W976" s="39"/>
      <c r="X976" s="39"/>
      <c r="Y976" s="39"/>
      <c r="Z976" s="39"/>
      <c r="AA976" s="39"/>
      <c r="AB976" s="39"/>
      <c r="AC976" s="39"/>
      <c r="AD976" s="39"/>
      <c r="AE976" s="39"/>
      <c r="AT976" s="18" t="s">
        <v>146</v>
      </c>
      <c r="AU976" s="18" t="s">
        <v>86</v>
      </c>
    </row>
    <row r="977" s="2" customFormat="1" ht="37.8" customHeight="1">
      <c r="A977" s="39"/>
      <c r="B977" s="40"/>
      <c r="C977" s="219" t="s">
        <v>1159</v>
      </c>
      <c r="D977" s="219" t="s">
        <v>139</v>
      </c>
      <c r="E977" s="220" t="s">
        <v>1160</v>
      </c>
      <c r="F977" s="221" t="s">
        <v>1161</v>
      </c>
      <c r="G977" s="222" t="s">
        <v>581</v>
      </c>
      <c r="H977" s="223">
        <v>2</v>
      </c>
      <c r="I977" s="224"/>
      <c r="J977" s="225">
        <f>ROUND(I977*H977,2)</f>
        <v>0</v>
      </c>
      <c r="K977" s="221" t="s">
        <v>1</v>
      </c>
      <c r="L977" s="45"/>
      <c r="M977" s="226" t="s">
        <v>1</v>
      </c>
      <c r="N977" s="227" t="s">
        <v>41</v>
      </c>
      <c r="O977" s="92"/>
      <c r="P977" s="228">
        <f>O977*H977</f>
        <v>0</v>
      </c>
      <c r="Q977" s="228">
        <v>0</v>
      </c>
      <c r="R977" s="228">
        <f>Q977*H977</f>
        <v>0</v>
      </c>
      <c r="S977" s="228">
        <v>0</v>
      </c>
      <c r="T977" s="229">
        <f>S977*H977</f>
        <v>0</v>
      </c>
      <c r="U977" s="39"/>
      <c r="V977" s="39"/>
      <c r="W977" s="39"/>
      <c r="X977" s="39"/>
      <c r="Y977" s="39"/>
      <c r="Z977" s="39"/>
      <c r="AA977" s="39"/>
      <c r="AB977" s="39"/>
      <c r="AC977" s="39"/>
      <c r="AD977" s="39"/>
      <c r="AE977" s="39"/>
      <c r="AR977" s="230" t="s">
        <v>473</v>
      </c>
      <c r="AT977" s="230" t="s">
        <v>139</v>
      </c>
      <c r="AU977" s="230" t="s">
        <v>86</v>
      </c>
      <c r="AY977" s="18" t="s">
        <v>136</v>
      </c>
      <c r="BE977" s="231">
        <f>IF(N977="základní",J977,0)</f>
        <v>0</v>
      </c>
      <c r="BF977" s="231">
        <f>IF(N977="snížená",J977,0)</f>
        <v>0</v>
      </c>
      <c r="BG977" s="231">
        <f>IF(N977="zákl. přenesená",J977,0)</f>
        <v>0</v>
      </c>
      <c r="BH977" s="231">
        <f>IF(N977="sníž. přenesená",J977,0)</f>
        <v>0</v>
      </c>
      <c r="BI977" s="231">
        <f>IF(N977="nulová",J977,0)</f>
        <v>0</v>
      </c>
      <c r="BJ977" s="18" t="s">
        <v>84</v>
      </c>
      <c r="BK977" s="231">
        <f>ROUND(I977*H977,2)</f>
        <v>0</v>
      </c>
      <c r="BL977" s="18" t="s">
        <v>473</v>
      </c>
      <c r="BM977" s="230" t="s">
        <v>1162</v>
      </c>
    </row>
    <row r="978" s="2" customFormat="1">
      <c r="A978" s="39"/>
      <c r="B978" s="40"/>
      <c r="C978" s="41"/>
      <c r="D978" s="232" t="s">
        <v>146</v>
      </c>
      <c r="E978" s="41"/>
      <c r="F978" s="233" t="s">
        <v>1161</v>
      </c>
      <c r="G978" s="41"/>
      <c r="H978" s="41"/>
      <c r="I978" s="234"/>
      <c r="J978" s="41"/>
      <c r="K978" s="41"/>
      <c r="L978" s="45"/>
      <c r="M978" s="235"/>
      <c r="N978" s="236"/>
      <c r="O978" s="92"/>
      <c r="P978" s="92"/>
      <c r="Q978" s="92"/>
      <c r="R978" s="92"/>
      <c r="S978" s="92"/>
      <c r="T978" s="93"/>
      <c r="U978" s="39"/>
      <c r="V978" s="39"/>
      <c r="W978" s="39"/>
      <c r="X978" s="39"/>
      <c r="Y978" s="39"/>
      <c r="Z978" s="39"/>
      <c r="AA978" s="39"/>
      <c r="AB978" s="39"/>
      <c r="AC978" s="39"/>
      <c r="AD978" s="39"/>
      <c r="AE978" s="39"/>
      <c r="AT978" s="18" t="s">
        <v>146</v>
      </c>
      <c r="AU978" s="18" t="s">
        <v>86</v>
      </c>
    </row>
    <row r="979" s="2" customFormat="1" ht="37.8" customHeight="1">
      <c r="A979" s="39"/>
      <c r="B979" s="40"/>
      <c r="C979" s="219" t="s">
        <v>1163</v>
      </c>
      <c r="D979" s="219" t="s">
        <v>139</v>
      </c>
      <c r="E979" s="220" t="s">
        <v>1164</v>
      </c>
      <c r="F979" s="221" t="s">
        <v>1165</v>
      </c>
      <c r="G979" s="222" t="s">
        <v>581</v>
      </c>
      <c r="H979" s="223">
        <v>2</v>
      </c>
      <c r="I979" s="224"/>
      <c r="J979" s="225">
        <f>ROUND(I979*H979,2)</f>
        <v>0</v>
      </c>
      <c r="K979" s="221" t="s">
        <v>1</v>
      </c>
      <c r="L979" s="45"/>
      <c r="M979" s="226" t="s">
        <v>1</v>
      </c>
      <c r="N979" s="227" t="s">
        <v>41</v>
      </c>
      <c r="O979" s="92"/>
      <c r="P979" s="228">
        <f>O979*H979</f>
        <v>0</v>
      </c>
      <c r="Q979" s="228">
        <v>0</v>
      </c>
      <c r="R979" s="228">
        <f>Q979*H979</f>
        <v>0</v>
      </c>
      <c r="S979" s="228">
        <v>0</v>
      </c>
      <c r="T979" s="229">
        <f>S979*H979</f>
        <v>0</v>
      </c>
      <c r="U979" s="39"/>
      <c r="V979" s="39"/>
      <c r="W979" s="39"/>
      <c r="X979" s="39"/>
      <c r="Y979" s="39"/>
      <c r="Z979" s="39"/>
      <c r="AA979" s="39"/>
      <c r="AB979" s="39"/>
      <c r="AC979" s="39"/>
      <c r="AD979" s="39"/>
      <c r="AE979" s="39"/>
      <c r="AR979" s="230" t="s">
        <v>473</v>
      </c>
      <c r="AT979" s="230" t="s">
        <v>139</v>
      </c>
      <c r="AU979" s="230" t="s">
        <v>86</v>
      </c>
      <c r="AY979" s="18" t="s">
        <v>136</v>
      </c>
      <c r="BE979" s="231">
        <f>IF(N979="základní",J979,0)</f>
        <v>0</v>
      </c>
      <c r="BF979" s="231">
        <f>IF(N979="snížená",J979,0)</f>
        <v>0</v>
      </c>
      <c r="BG979" s="231">
        <f>IF(N979="zákl. přenesená",J979,0)</f>
        <v>0</v>
      </c>
      <c r="BH979" s="231">
        <f>IF(N979="sníž. přenesená",J979,0)</f>
        <v>0</v>
      </c>
      <c r="BI979" s="231">
        <f>IF(N979="nulová",J979,0)</f>
        <v>0</v>
      </c>
      <c r="BJ979" s="18" t="s">
        <v>84</v>
      </c>
      <c r="BK979" s="231">
        <f>ROUND(I979*H979,2)</f>
        <v>0</v>
      </c>
      <c r="BL979" s="18" t="s">
        <v>473</v>
      </c>
      <c r="BM979" s="230" t="s">
        <v>1166</v>
      </c>
    </row>
    <row r="980" s="2" customFormat="1">
      <c r="A980" s="39"/>
      <c r="B980" s="40"/>
      <c r="C980" s="41"/>
      <c r="D980" s="232" t="s">
        <v>146</v>
      </c>
      <c r="E980" s="41"/>
      <c r="F980" s="233" t="s">
        <v>1165</v>
      </c>
      <c r="G980" s="41"/>
      <c r="H980" s="41"/>
      <c r="I980" s="234"/>
      <c r="J980" s="41"/>
      <c r="K980" s="41"/>
      <c r="L980" s="45"/>
      <c r="M980" s="235"/>
      <c r="N980" s="236"/>
      <c r="O980" s="92"/>
      <c r="P980" s="92"/>
      <c r="Q980" s="92"/>
      <c r="R980" s="92"/>
      <c r="S980" s="92"/>
      <c r="T980" s="93"/>
      <c r="U980" s="39"/>
      <c r="V980" s="39"/>
      <c r="W980" s="39"/>
      <c r="X980" s="39"/>
      <c r="Y980" s="39"/>
      <c r="Z980" s="39"/>
      <c r="AA980" s="39"/>
      <c r="AB980" s="39"/>
      <c r="AC980" s="39"/>
      <c r="AD980" s="39"/>
      <c r="AE980" s="39"/>
      <c r="AT980" s="18" t="s">
        <v>146</v>
      </c>
      <c r="AU980" s="18" t="s">
        <v>86</v>
      </c>
    </row>
    <row r="981" s="2" customFormat="1" ht="37.8" customHeight="1">
      <c r="A981" s="39"/>
      <c r="B981" s="40"/>
      <c r="C981" s="219" t="s">
        <v>1167</v>
      </c>
      <c r="D981" s="219" t="s">
        <v>139</v>
      </c>
      <c r="E981" s="220" t="s">
        <v>1168</v>
      </c>
      <c r="F981" s="221" t="s">
        <v>1169</v>
      </c>
      <c r="G981" s="222" t="s">
        <v>581</v>
      </c>
      <c r="H981" s="223">
        <v>1</v>
      </c>
      <c r="I981" s="224"/>
      <c r="J981" s="225">
        <f>ROUND(I981*H981,2)</f>
        <v>0</v>
      </c>
      <c r="K981" s="221" t="s">
        <v>1</v>
      </c>
      <c r="L981" s="45"/>
      <c r="M981" s="226" t="s">
        <v>1</v>
      </c>
      <c r="N981" s="227" t="s">
        <v>41</v>
      </c>
      <c r="O981" s="92"/>
      <c r="P981" s="228">
        <f>O981*H981</f>
        <v>0</v>
      </c>
      <c r="Q981" s="228">
        <v>0</v>
      </c>
      <c r="R981" s="228">
        <f>Q981*H981</f>
        <v>0</v>
      </c>
      <c r="S981" s="228">
        <v>0</v>
      </c>
      <c r="T981" s="229">
        <f>S981*H981</f>
        <v>0</v>
      </c>
      <c r="U981" s="39"/>
      <c r="V981" s="39"/>
      <c r="W981" s="39"/>
      <c r="X981" s="39"/>
      <c r="Y981" s="39"/>
      <c r="Z981" s="39"/>
      <c r="AA981" s="39"/>
      <c r="AB981" s="39"/>
      <c r="AC981" s="39"/>
      <c r="AD981" s="39"/>
      <c r="AE981" s="39"/>
      <c r="AR981" s="230" t="s">
        <v>473</v>
      </c>
      <c r="AT981" s="230" t="s">
        <v>139</v>
      </c>
      <c r="AU981" s="230" t="s">
        <v>86</v>
      </c>
      <c r="AY981" s="18" t="s">
        <v>136</v>
      </c>
      <c r="BE981" s="231">
        <f>IF(N981="základní",J981,0)</f>
        <v>0</v>
      </c>
      <c r="BF981" s="231">
        <f>IF(N981="snížená",J981,0)</f>
        <v>0</v>
      </c>
      <c r="BG981" s="231">
        <f>IF(N981="zákl. přenesená",J981,0)</f>
        <v>0</v>
      </c>
      <c r="BH981" s="231">
        <f>IF(N981="sníž. přenesená",J981,0)</f>
        <v>0</v>
      </c>
      <c r="BI981" s="231">
        <f>IF(N981="nulová",J981,0)</f>
        <v>0</v>
      </c>
      <c r="BJ981" s="18" t="s">
        <v>84</v>
      </c>
      <c r="BK981" s="231">
        <f>ROUND(I981*H981,2)</f>
        <v>0</v>
      </c>
      <c r="BL981" s="18" t="s">
        <v>473</v>
      </c>
      <c r="BM981" s="230" t="s">
        <v>1170</v>
      </c>
    </row>
    <row r="982" s="2" customFormat="1">
      <c r="A982" s="39"/>
      <c r="B982" s="40"/>
      <c r="C982" s="41"/>
      <c r="D982" s="232" t="s">
        <v>146</v>
      </c>
      <c r="E982" s="41"/>
      <c r="F982" s="233" t="s">
        <v>1169</v>
      </c>
      <c r="G982" s="41"/>
      <c r="H982" s="41"/>
      <c r="I982" s="234"/>
      <c r="J982" s="41"/>
      <c r="K982" s="41"/>
      <c r="L982" s="45"/>
      <c r="M982" s="235"/>
      <c r="N982" s="236"/>
      <c r="O982" s="92"/>
      <c r="P982" s="92"/>
      <c r="Q982" s="92"/>
      <c r="R982" s="92"/>
      <c r="S982" s="92"/>
      <c r="T982" s="93"/>
      <c r="U982" s="39"/>
      <c r="V982" s="39"/>
      <c r="W982" s="39"/>
      <c r="X982" s="39"/>
      <c r="Y982" s="39"/>
      <c r="Z982" s="39"/>
      <c r="AA982" s="39"/>
      <c r="AB982" s="39"/>
      <c r="AC982" s="39"/>
      <c r="AD982" s="39"/>
      <c r="AE982" s="39"/>
      <c r="AT982" s="18" t="s">
        <v>146</v>
      </c>
      <c r="AU982" s="18" t="s">
        <v>86</v>
      </c>
    </row>
    <row r="983" s="2" customFormat="1" ht="37.8" customHeight="1">
      <c r="A983" s="39"/>
      <c r="B983" s="40"/>
      <c r="C983" s="219" t="s">
        <v>1171</v>
      </c>
      <c r="D983" s="219" t="s">
        <v>139</v>
      </c>
      <c r="E983" s="220" t="s">
        <v>1172</v>
      </c>
      <c r="F983" s="221" t="s">
        <v>1173</v>
      </c>
      <c r="G983" s="222" t="s">
        <v>581</v>
      </c>
      <c r="H983" s="223">
        <v>13</v>
      </c>
      <c r="I983" s="224"/>
      <c r="J983" s="225">
        <f>ROUND(I983*H983,2)</f>
        <v>0</v>
      </c>
      <c r="K983" s="221" t="s">
        <v>1</v>
      </c>
      <c r="L983" s="45"/>
      <c r="M983" s="226" t="s">
        <v>1</v>
      </c>
      <c r="N983" s="227" t="s">
        <v>41</v>
      </c>
      <c r="O983" s="92"/>
      <c r="P983" s="228">
        <f>O983*H983</f>
        <v>0</v>
      </c>
      <c r="Q983" s="228">
        <v>0</v>
      </c>
      <c r="R983" s="228">
        <f>Q983*H983</f>
        <v>0</v>
      </c>
      <c r="S983" s="228">
        <v>0</v>
      </c>
      <c r="T983" s="229">
        <f>S983*H983</f>
        <v>0</v>
      </c>
      <c r="U983" s="39"/>
      <c r="V983" s="39"/>
      <c r="W983" s="39"/>
      <c r="X983" s="39"/>
      <c r="Y983" s="39"/>
      <c r="Z983" s="39"/>
      <c r="AA983" s="39"/>
      <c r="AB983" s="39"/>
      <c r="AC983" s="39"/>
      <c r="AD983" s="39"/>
      <c r="AE983" s="39"/>
      <c r="AR983" s="230" t="s">
        <v>473</v>
      </c>
      <c r="AT983" s="230" t="s">
        <v>139</v>
      </c>
      <c r="AU983" s="230" t="s">
        <v>86</v>
      </c>
      <c r="AY983" s="18" t="s">
        <v>136</v>
      </c>
      <c r="BE983" s="231">
        <f>IF(N983="základní",J983,0)</f>
        <v>0</v>
      </c>
      <c r="BF983" s="231">
        <f>IF(N983="snížená",J983,0)</f>
        <v>0</v>
      </c>
      <c r="BG983" s="231">
        <f>IF(N983="zákl. přenesená",J983,0)</f>
        <v>0</v>
      </c>
      <c r="BH983" s="231">
        <f>IF(N983="sníž. přenesená",J983,0)</f>
        <v>0</v>
      </c>
      <c r="BI983" s="231">
        <f>IF(N983="nulová",J983,0)</f>
        <v>0</v>
      </c>
      <c r="BJ983" s="18" t="s">
        <v>84</v>
      </c>
      <c r="BK983" s="231">
        <f>ROUND(I983*H983,2)</f>
        <v>0</v>
      </c>
      <c r="BL983" s="18" t="s">
        <v>473</v>
      </c>
      <c r="BM983" s="230" t="s">
        <v>1174</v>
      </c>
    </row>
    <row r="984" s="2" customFormat="1">
      <c r="A984" s="39"/>
      <c r="B984" s="40"/>
      <c r="C984" s="41"/>
      <c r="D984" s="232" t="s">
        <v>146</v>
      </c>
      <c r="E984" s="41"/>
      <c r="F984" s="233" t="s">
        <v>1173</v>
      </c>
      <c r="G984" s="41"/>
      <c r="H984" s="41"/>
      <c r="I984" s="234"/>
      <c r="J984" s="41"/>
      <c r="K984" s="41"/>
      <c r="L984" s="45"/>
      <c r="M984" s="235"/>
      <c r="N984" s="236"/>
      <c r="O984" s="92"/>
      <c r="P984" s="92"/>
      <c r="Q984" s="92"/>
      <c r="R984" s="92"/>
      <c r="S984" s="92"/>
      <c r="T984" s="93"/>
      <c r="U984" s="39"/>
      <c r="V984" s="39"/>
      <c r="W984" s="39"/>
      <c r="X984" s="39"/>
      <c r="Y984" s="39"/>
      <c r="Z984" s="39"/>
      <c r="AA984" s="39"/>
      <c r="AB984" s="39"/>
      <c r="AC984" s="39"/>
      <c r="AD984" s="39"/>
      <c r="AE984" s="39"/>
      <c r="AT984" s="18" t="s">
        <v>146</v>
      </c>
      <c r="AU984" s="18" t="s">
        <v>86</v>
      </c>
    </row>
    <row r="985" s="2" customFormat="1" ht="44.25" customHeight="1">
      <c r="A985" s="39"/>
      <c r="B985" s="40"/>
      <c r="C985" s="219" t="s">
        <v>1175</v>
      </c>
      <c r="D985" s="219" t="s">
        <v>139</v>
      </c>
      <c r="E985" s="220" t="s">
        <v>1176</v>
      </c>
      <c r="F985" s="221" t="s">
        <v>1177</v>
      </c>
      <c r="G985" s="222" t="s">
        <v>581</v>
      </c>
      <c r="H985" s="223">
        <v>1</v>
      </c>
      <c r="I985" s="224"/>
      <c r="J985" s="225">
        <f>ROUND(I985*H985,2)</f>
        <v>0</v>
      </c>
      <c r="K985" s="221" t="s">
        <v>1</v>
      </c>
      <c r="L985" s="45"/>
      <c r="M985" s="226" t="s">
        <v>1</v>
      </c>
      <c r="N985" s="227" t="s">
        <v>41</v>
      </c>
      <c r="O985" s="92"/>
      <c r="P985" s="228">
        <f>O985*H985</f>
        <v>0</v>
      </c>
      <c r="Q985" s="228">
        <v>0</v>
      </c>
      <c r="R985" s="228">
        <f>Q985*H985</f>
        <v>0</v>
      </c>
      <c r="S985" s="228">
        <v>0</v>
      </c>
      <c r="T985" s="229">
        <f>S985*H985</f>
        <v>0</v>
      </c>
      <c r="U985" s="39"/>
      <c r="V985" s="39"/>
      <c r="W985" s="39"/>
      <c r="X985" s="39"/>
      <c r="Y985" s="39"/>
      <c r="Z985" s="39"/>
      <c r="AA985" s="39"/>
      <c r="AB985" s="39"/>
      <c r="AC985" s="39"/>
      <c r="AD985" s="39"/>
      <c r="AE985" s="39"/>
      <c r="AR985" s="230" t="s">
        <v>473</v>
      </c>
      <c r="AT985" s="230" t="s">
        <v>139</v>
      </c>
      <c r="AU985" s="230" t="s">
        <v>86</v>
      </c>
      <c r="AY985" s="18" t="s">
        <v>136</v>
      </c>
      <c r="BE985" s="231">
        <f>IF(N985="základní",J985,0)</f>
        <v>0</v>
      </c>
      <c r="BF985" s="231">
        <f>IF(N985="snížená",J985,0)</f>
        <v>0</v>
      </c>
      <c r="BG985" s="231">
        <f>IF(N985="zákl. přenesená",J985,0)</f>
        <v>0</v>
      </c>
      <c r="BH985" s="231">
        <f>IF(N985="sníž. přenesená",J985,0)</f>
        <v>0</v>
      </c>
      <c r="BI985" s="231">
        <f>IF(N985="nulová",J985,0)</f>
        <v>0</v>
      </c>
      <c r="BJ985" s="18" t="s">
        <v>84</v>
      </c>
      <c r="BK985" s="231">
        <f>ROUND(I985*H985,2)</f>
        <v>0</v>
      </c>
      <c r="BL985" s="18" t="s">
        <v>473</v>
      </c>
      <c r="BM985" s="230" t="s">
        <v>1178</v>
      </c>
    </row>
    <row r="986" s="2" customFormat="1">
      <c r="A986" s="39"/>
      <c r="B986" s="40"/>
      <c r="C986" s="41"/>
      <c r="D986" s="232" t="s">
        <v>146</v>
      </c>
      <c r="E986" s="41"/>
      <c r="F986" s="233" t="s">
        <v>1177</v>
      </c>
      <c r="G986" s="41"/>
      <c r="H986" s="41"/>
      <c r="I986" s="234"/>
      <c r="J986" s="41"/>
      <c r="K986" s="41"/>
      <c r="L986" s="45"/>
      <c r="M986" s="235"/>
      <c r="N986" s="236"/>
      <c r="O986" s="92"/>
      <c r="P986" s="92"/>
      <c r="Q986" s="92"/>
      <c r="R986" s="92"/>
      <c r="S986" s="92"/>
      <c r="T986" s="93"/>
      <c r="U986" s="39"/>
      <c r="V986" s="39"/>
      <c r="W986" s="39"/>
      <c r="X986" s="39"/>
      <c r="Y986" s="39"/>
      <c r="Z986" s="39"/>
      <c r="AA986" s="39"/>
      <c r="AB986" s="39"/>
      <c r="AC986" s="39"/>
      <c r="AD986" s="39"/>
      <c r="AE986" s="39"/>
      <c r="AT986" s="18" t="s">
        <v>146</v>
      </c>
      <c r="AU986" s="18" t="s">
        <v>86</v>
      </c>
    </row>
    <row r="987" s="2" customFormat="1" ht="37.8" customHeight="1">
      <c r="A987" s="39"/>
      <c r="B987" s="40"/>
      <c r="C987" s="219" t="s">
        <v>1179</v>
      </c>
      <c r="D987" s="219" t="s">
        <v>139</v>
      </c>
      <c r="E987" s="220" t="s">
        <v>1180</v>
      </c>
      <c r="F987" s="221" t="s">
        <v>1181</v>
      </c>
      <c r="G987" s="222" t="s">
        <v>357</v>
      </c>
      <c r="H987" s="223">
        <v>0.90000000000000002</v>
      </c>
      <c r="I987" s="224"/>
      <c r="J987" s="225">
        <f>ROUND(I987*H987,2)</f>
        <v>0</v>
      </c>
      <c r="K987" s="221" t="s">
        <v>1</v>
      </c>
      <c r="L987" s="45"/>
      <c r="M987" s="226" t="s">
        <v>1</v>
      </c>
      <c r="N987" s="227" t="s">
        <v>41</v>
      </c>
      <c r="O987" s="92"/>
      <c r="P987" s="228">
        <f>O987*H987</f>
        <v>0</v>
      </c>
      <c r="Q987" s="228">
        <v>0</v>
      </c>
      <c r="R987" s="228">
        <f>Q987*H987</f>
        <v>0</v>
      </c>
      <c r="S987" s="228">
        <v>0</v>
      </c>
      <c r="T987" s="229">
        <f>S987*H987</f>
        <v>0</v>
      </c>
      <c r="U987" s="39"/>
      <c r="V987" s="39"/>
      <c r="W987" s="39"/>
      <c r="X987" s="39"/>
      <c r="Y987" s="39"/>
      <c r="Z987" s="39"/>
      <c r="AA987" s="39"/>
      <c r="AB987" s="39"/>
      <c r="AC987" s="39"/>
      <c r="AD987" s="39"/>
      <c r="AE987" s="39"/>
      <c r="AR987" s="230" t="s">
        <v>473</v>
      </c>
      <c r="AT987" s="230" t="s">
        <v>139</v>
      </c>
      <c r="AU987" s="230" t="s">
        <v>86</v>
      </c>
      <c r="AY987" s="18" t="s">
        <v>136</v>
      </c>
      <c r="BE987" s="231">
        <f>IF(N987="základní",J987,0)</f>
        <v>0</v>
      </c>
      <c r="BF987" s="231">
        <f>IF(N987="snížená",J987,0)</f>
        <v>0</v>
      </c>
      <c r="BG987" s="231">
        <f>IF(N987="zákl. přenesená",J987,0)</f>
        <v>0</v>
      </c>
      <c r="BH987" s="231">
        <f>IF(N987="sníž. přenesená",J987,0)</f>
        <v>0</v>
      </c>
      <c r="BI987" s="231">
        <f>IF(N987="nulová",J987,0)</f>
        <v>0</v>
      </c>
      <c r="BJ987" s="18" t="s">
        <v>84</v>
      </c>
      <c r="BK987" s="231">
        <f>ROUND(I987*H987,2)</f>
        <v>0</v>
      </c>
      <c r="BL987" s="18" t="s">
        <v>473</v>
      </c>
      <c r="BM987" s="230" t="s">
        <v>1182</v>
      </c>
    </row>
    <row r="988" s="2" customFormat="1">
      <c r="A988" s="39"/>
      <c r="B988" s="40"/>
      <c r="C988" s="41"/>
      <c r="D988" s="232" t="s">
        <v>146</v>
      </c>
      <c r="E988" s="41"/>
      <c r="F988" s="233" t="s">
        <v>1181</v>
      </c>
      <c r="G988" s="41"/>
      <c r="H988" s="41"/>
      <c r="I988" s="234"/>
      <c r="J988" s="41"/>
      <c r="K988" s="41"/>
      <c r="L988" s="45"/>
      <c r="M988" s="235"/>
      <c r="N988" s="236"/>
      <c r="O988" s="92"/>
      <c r="P988" s="92"/>
      <c r="Q988" s="92"/>
      <c r="R988" s="92"/>
      <c r="S988" s="92"/>
      <c r="T988" s="93"/>
      <c r="U988" s="39"/>
      <c r="V988" s="39"/>
      <c r="W988" s="39"/>
      <c r="X988" s="39"/>
      <c r="Y988" s="39"/>
      <c r="Z988" s="39"/>
      <c r="AA988" s="39"/>
      <c r="AB988" s="39"/>
      <c r="AC988" s="39"/>
      <c r="AD988" s="39"/>
      <c r="AE988" s="39"/>
      <c r="AT988" s="18" t="s">
        <v>146</v>
      </c>
      <c r="AU988" s="18" t="s">
        <v>86</v>
      </c>
    </row>
    <row r="989" s="2" customFormat="1" ht="37.8" customHeight="1">
      <c r="A989" s="39"/>
      <c r="B989" s="40"/>
      <c r="C989" s="219" t="s">
        <v>1183</v>
      </c>
      <c r="D989" s="219" t="s">
        <v>139</v>
      </c>
      <c r="E989" s="220" t="s">
        <v>1184</v>
      </c>
      <c r="F989" s="221" t="s">
        <v>1181</v>
      </c>
      <c r="G989" s="222" t="s">
        <v>357</v>
      </c>
      <c r="H989" s="223">
        <v>5.0199999999999996</v>
      </c>
      <c r="I989" s="224"/>
      <c r="J989" s="225">
        <f>ROUND(I989*H989,2)</f>
        <v>0</v>
      </c>
      <c r="K989" s="221" t="s">
        <v>1</v>
      </c>
      <c r="L989" s="45"/>
      <c r="M989" s="226" t="s">
        <v>1</v>
      </c>
      <c r="N989" s="227" t="s">
        <v>41</v>
      </c>
      <c r="O989" s="92"/>
      <c r="P989" s="228">
        <f>O989*H989</f>
        <v>0</v>
      </c>
      <c r="Q989" s="228">
        <v>0</v>
      </c>
      <c r="R989" s="228">
        <f>Q989*H989</f>
        <v>0</v>
      </c>
      <c r="S989" s="228">
        <v>0</v>
      </c>
      <c r="T989" s="229">
        <f>S989*H989</f>
        <v>0</v>
      </c>
      <c r="U989" s="39"/>
      <c r="V989" s="39"/>
      <c r="W989" s="39"/>
      <c r="X989" s="39"/>
      <c r="Y989" s="39"/>
      <c r="Z989" s="39"/>
      <c r="AA989" s="39"/>
      <c r="AB989" s="39"/>
      <c r="AC989" s="39"/>
      <c r="AD989" s="39"/>
      <c r="AE989" s="39"/>
      <c r="AR989" s="230" t="s">
        <v>473</v>
      </c>
      <c r="AT989" s="230" t="s">
        <v>139</v>
      </c>
      <c r="AU989" s="230" t="s">
        <v>86</v>
      </c>
      <c r="AY989" s="18" t="s">
        <v>136</v>
      </c>
      <c r="BE989" s="231">
        <f>IF(N989="základní",J989,0)</f>
        <v>0</v>
      </c>
      <c r="BF989" s="231">
        <f>IF(N989="snížená",J989,0)</f>
        <v>0</v>
      </c>
      <c r="BG989" s="231">
        <f>IF(N989="zákl. přenesená",J989,0)</f>
        <v>0</v>
      </c>
      <c r="BH989" s="231">
        <f>IF(N989="sníž. přenesená",J989,0)</f>
        <v>0</v>
      </c>
      <c r="BI989" s="231">
        <f>IF(N989="nulová",J989,0)</f>
        <v>0</v>
      </c>
      <c r="BJ989" s="18" t="s">
        <v>84</v>
      </c>
      <c r="BK989" s="231">
        <f>ROUND(I989*H989,2)</f>
        <v>0</v>
      </c>
      <c r="BL989" s="18" t="s">
        <v>473</v>
      </c>
      <c r="BM989" s="230" t="s">
        <v>1185</v>
      </c>
    </row>
    <row r="990" s="2" customFormat="1">
      <c r="A990" s="39"/>
      <c r="B990" s="40"/>
      <c r="C990" s="41"/>
      <c r="D990" s="232" t="s">
        <v>146</v>
      </c>
      <c r="E990" s="41"/>
      <c r="F990" s="233" t="s">
        <v>1181</v>
      </c>
      <c r="G990" s="41"/>
      <c r="H990" s="41"/>
      <c r="I990" s="234"/>
      <c r="J990" s="41"/>
      <c r="K990" s="41"/>
      <c r="L990" s="45"/>
      <c r="M990" s="235"/>
      <c r="N990" s="236"/>
      <c r="O990" s="92"/>
      <c r="P990" s="92"/>
      <c r="Q990" s="92"/>
      <c r="R990" s="92"/>
      <c r="S990" s="92"/>
      <c r="T990" s="93"/>
      <c r="U990" s="39"/>
      <c r="V990" s="39"/>
      <c r="W990" s="39"/>
      <c r="X990" s="39"/>
      <c r="Y990" s="39"/>
      <c r="Z990" s="39"/>
      <c r="AA990" s="39"/>
      <c r="AB990" s="39"/>
      <c r="AC990" s="39"/>
      <c r="AD990" s="39"/>
      <c r="AE990" s="39"/>
      <c r="AT990" s="18" t="s">
        <v>146</v>
      </c>
      <c r="AU990" s="18" t="s">
        <v>86</v>
      </c>
    </row>
    <row r="991" s="2" customFormat="1" ht="37.8" customHeight="1">
      <c r="A991" s="39"/>
      <c r="B991" s="40"/>
      <c r="C991" s="219" t="s">
        <v>1186</v>
      </c>
      <c r="D991" s="219" t="s">
        <v>139</v>
      </c>
      <c r="E991" s="220" t="s">
        <v>1187</v>
      </c>
      <c r="F991" s="221" t="s">
        <v>1188</v>
      </c>
      <c r="G991" s="222" t="s">
        <v>357</v>
      </c>
      <c r="H991" s="223">
        <v>3.2999999999999998</v>
      </c>
      <c r="I991" s="224"/>
      <c r="J991" s="225">
        <f>ROUND(I991*H991,2)</f>
        <v>0</v>
      </c>
      <c r="K991" s="221" t="s">
        <v>1</v>
      </c>
      <c r="L991" s="45"/>
      <c r="M991" s="226" t="s">
        <v>1</v>
      </c>
      <c r="N991" s="227" t="s">
        <v>41</v>
      </c>
      <c r="O991" s="92"/>
      <c r="P991" s="228">
        <f>O991*H991</f>
        <v>0</v>
      </c>
      <c r="Q991" s="228">
        <v>0</v>
      </c>
      <c r="R991" s="228">
        <f>Q991*H991</f>
        <v>0</v>
      </c>
      <c r="S991" s="228">
        <v>0</v>
      </c>
      <c r="T991" s="229">
        <f>S991*H991</f>
        <v>0</v>
      </c>
      <c r="U991" s="39"/>
      <c r="V991" s="39"/>
      <c r="W991" s="39"/>
      <c r="X991" s="39"/>
      <c r="Y991" s="39"/>
      <c r="Z991" s="39"/>
      <c r="AA991" s="39"/>
      <c r="AB991" s="39"/>
      <c r="AC991" s="39"/>
      <c r="AD991" s="39"/>
      <c r="AE991" s="39"/>
      <c r="AR991" s="230" t="s">
        <v>473</v>
      </c>
      <c r="AT991" s="230" t="s">
        <v>139</v>
      </c>
      <c r="AU991" s="230" t="s">
        <v>86</v>
      </c>
      <c r="AY991" s="18" t="s">
        <v>136</v>
      </c>
      <c r="BE991" s="231">
        <f>IF(N991="základní",J991,0)</f>
        <v>0</v>
      </c>
      <c r="BF991" s="231">
        <f>IF(N991="snížená",J991,0)</f>
        <v>0</v>
      </c>
      <c r="BG991" s="231">
        <f>IF(N991="zákl. přenesená",J991,0)</f>
        <v>0</v>
      </c>
      <c r="BH991" s="231">
        <f>IF(N991="sníž. přenesená",J991,0)</f>
        <v>0</v>
      </c>
      <c r="BI991" s="231">
        <f>IF(N991="nulová",J991,0)</f>
        <v>0</v>
      </c>
      <c r="BJ991" s="18" t="s">
        <v>84</v>
      </c>
      <c r="BK991" s="231">
        <f>ROUND(I991*H991,2)</f>
        <v>0</v>
      </c>
      <c r="BL991" s="18" t="s">
        <v>473</v>
      </c>
      <c r="BM991" s="230" t="s">
        <v>1189</v>
      </c>
    </row>
    <row r="992" s="2" customFormat="1">
      <c r="A992" s="39"/>
      <c r="B992" s="40"/>
      <c r="C992" s="41"/>
      <c r="D992" s="232" t="s">
        <v>146</v>
      </c>
      <c r="E992" s="41"/>
      <c r="F992" s="233" t="s">
        <v>1188</v>
      </c>
      <c r="G992" s="41"/>
      <c r="H992" s="41"/>
      <c r="I992" s="234"/>
      <c r="J992" s="41"/>
      <c r="K992" s="41"/>
      <c r="L992" s="45"/>
      <c r="M992" s="235"/>
      <c r="N992" s="236"/>
      <c r="O992" s="92"/>
      <c r="P992" s="92"/>
      <c r="Q992" s="92"/>
      <c r="R992" s="92"/>
      <c r="S992" s="92"/>
      <c r="T992" s="93"/>
      <c r="U992" s="39"/>
      <c r="V992" s="39"/>
      <c r="W992" s="39"/>
      <c r="X992" s="39"/>
      <c r="Y992" s="39"/>
      <c r="Z992" s="39"/>
      <c r="AA992" s="39"/>
      <c r="AB992" s="39"/>
      <c r="AC992" s="39"/>
      <c r="AD992" s="39"/>
      <c r="AE992" s="39"/>
      <c r="AT992" s="18" t="s">
        <v>146</v>
      </c>
      <c r="AU992" s="18" t="s">
        <v>86</v>
      </c>
    </row>
    <row r="993" s="2" customFormat="1" ht="37.8" customHeight="1">
      <c r="A993" s="39"/>
      <c r="B993" s="40"/>
      <c r="C993" s="219" t="s">
        <v>1190</v>
      </c>
      <c r="D993" s="219" t="s">
        <v>139</v>
      </c>
      <c r="E993" s="220" t="s">
        <v>1191</v>
      </c>
      <c r="F993" s="221" t="s">
        <v>1192</v>
      </c>
      <c r="G993" s="222" t="s">
        <v>357</v>
      </c>
      <c r="H993" s="223">
        <v>4.7999999999999998</v>
      </c>
      <c r="I993" s="224"/>
      <c r="J993" s="225">
        <f>ROUND(I993*H993,2)</f>
        <v>0</v>
      </c>
      <c r="K993" s="221" t="s">
        <v>1</v>
      </c>
      <c r="L993" s="45"/>
      <c r="M993" s="226" t="s">
        <v>1</v>
      </c>
      <c r="N993" s="227" t="s">
        <v>41</v>
      </c>
      <c r="O993" s="92"/>
      <c r="P993" s="228">
        <f>O993*H993</f>
        <v>0</v>
      </c>
      <c r="Q993" s="228">
        <v>0</v>
      </c>
      <c r="R993" s="228">
        <f>Q993*H993</f>
        <v>0</v>
      </c>
      <c r="S993" s="228">
        <v>0</v>
      </c>
      <c r="T993" s="229">
        <f>S993*H993</f>
        <v>0</v>
      </c>
      <c r="U993" s="39"/>
      <c r="V993" s="39"/>
      <c r="W993" s="39"/>
      <c r="X993" s="39"/>
      <c r="Y993" s="39"/>
      <c r="Z993" s="39"/>
      <c r="AA993" s="39"/>
      <c r="AB993" s="39"/>
      <c r="AC993" s="39"/>
      <c r="AD993" s="39"/>
      <c r="AE993" s="39"/>
      <c r="AR993" s="230" t="s">
        <v>473</v>
      </c>
      <c r="AT993" s="230" t="s">
        <v>139</v>
      </c>
      <c r="AU993" s="230" t="s">
        <v>86</v>
      </c>
      <c r="AY993" s="18" t="s">
        <v>136</v>
      </c>
      <c r="BE993" s="231">
        <f>IF(N993="základní",J993,0)</f>
        <v>0</v>
      </c>
      <c r="BF993" s="231">
        <f>IF(N993="snížená",J993,0)</f>
        <v>0</v>
      </c>
      <c r="BG993" s="231">
        <f>IF(N993="zákl. přenesená",J993,0)</f>
        <v>0</v>
      </c>
      <c r="BH993" s="231">
        <f>IF(N993="sníž. přenesená",J993,0)</f>
        <v>0</v>
      </c>
      <c r="BI993" s="231">
        <f>IF(N993="nulová",J993,0)</f>
        <v>0</v>
      </c>
      <c r="BJ993" s="18" t="s">
        <v>84</v>
      </c>
      <c r="BK993" s="231">
        <f>ROUND(I993*H993,2)</f>
        <v>0</v>
      </c>
      <c r="BL993" s="18" t="s">
        <v>473</v>
      </c>
      <c r="BM993" s="230" t="s">
        <v>1193</v>
      </c>
    </row>
    <row r="994" s="2" customFormat="1">
      <c r="A994" s="39"/>
      <c r="B994" s="40"/>
      <c r="C994" s="41"/>
      <c r="D994" s="232" t="s">
        <v>146</v>
      </c>
      <c r="E994" s="41"/>
      <c r="F994" s="233" t="s">
        <v>1192</v>
      </c>
      <c r="G994" s="41"/>
      <c r="H994" s="41"/>
      <c r="I994" s="234"/>
      <c r="J994" s="41"/>
      <c r="K994" s="41"/>
      <c r="L994" s="45"/>
      <c r="M994" s="235"/>
      <c r="N994" s="236"/>
      <c r="O994" s="92"/>
      <c r="P994" s="92"/>
      <c r="Q994" s="92"/>
      <c r="R994" s="92"/>
      <c r="S994" s="92"/>
      <c r="T994" s="93"/>
      <c r="U994" s="39"/>
      <c r="V994" s="39"/>
      <c r="W994" s="39"/>
      <c r="X994" s="39"/>
      <c r="Y994" s="39"/>
      <c r="Z994" s="39"/>
      <c r="AA994" s="39"/>
      <c r="AB994" s="39"/>
      <c r="AC994" s="39"/>
      <c r="AD994" s="39"/>
      <c r="AE994" s="39"/>
      <c r="AT994" s="18" t="s">
        <v>146</v>
      </c>
      <c r="AU994" s="18" t="s">
        <v>86</v>
      </c>
    </row>
    <row r="995" s="2" customFormat="1" ht="44.25" customHeight="1">
      <c r="A995" s="39"/>
      <c r="B995" s="40"/>
      <c r="C995" s="219" t="s">
        <v>1194</v>
      </c>
      <c r="D995" s="219" t="s">
        <v>139</v>
      </c>
      <c r="E995" s="220" t="s">
        <v>1195</v>
      </c>
      <c r="F995" s="221" t="s">
        <v>1196</v>
      </c>
      <c r="G995" s="222" t="s">
        <v>357</v>
      </c>
      <c r="H995" s="223">
        <v>1.25</v>
      </c>
      <c r="I995" s="224"/>
      <c r="J995" s="225">
        <f>ROUND(I995*H995,2)</f>
        <v>0</v>
      </c>
      <c r="K995" s="221" t="s">
        <v>1</v>
      </c>
      <c r="L995" s="45"/>
      <c r="M995" s="226" t="s">
        <v>1</v>
      </c>
      <c r="N995" s="227" t="s">
        <v>41</v>
      </c>
      <c r="O995" s="92"/>
      <c r="P995" s="228">
        <f>O995*H995</f>
        <v>0</v>
      </c>
      <c r="Q995" s="228">
        <v>0</v>
      </c>
      <c r="R995" s="228">
        <f>Q995*H995</f>
        <v>0</v>
      </c>
      <c r="S995" s="228">
        <v>0</v>
      </c>
      <c r="T995" s="229">
        <f>S995*H995</f>
        <v>0</v>
      </c>
      <c r="U995" s="39"/>
      <c r="V995" s="39"/>
      <c r="W995" s="39"/>
      <c r="X995" s="39"/>
      <c r="Y995" s="39"/>
      <c r="Z995" s="39"/>
      <c r="AA995" s="39"/>
      <c r="AB995" s="39"/>
      <c r="AC995" s="39"/>
      <c r="AD995" s="39"/>
      <c r="AE995" s="39"/>
      <c r="AR995" s="230" t="s">
        <v>473</v>
      </c>
      <c r="AT995" s="230" t="s">
        <v>139</v>
      </c>
      <c r="AU995" s="230" t="s">
        <v>86</v>
      </c>
      <c r="AY995" s="18" t="s">
        <v>136</v>
      </c>
      <c r="BE995" s="231">
        <f>IF(N995="základní",J995,0)</f>
        <v>0</v>
      </c>
      <c r="BF995" s="231">
        <f>IF(N995="snížená",J995,0)</f>
        <v>0</v>
      </c>
      <c r="BG995" s="231">
        <f>IF(N995="zákl. přenesená",J995,0)</f>
        <v>0</v>
      </c>
      <c r="BH995" s="231">
        <f>IF(N995="sníž. přenesená",J995,0)</f>
        <v>0</v>
      </c>
      <c r="BI995" s="231">
        <f>IF(N995="nulová",J995,0)</f>
        <v>0</v>
      </c>
      <c r="BJ995" s="18" t="s">
        <v>84</v>
      </c>
      <c r="BK995" s="231">
        <f>ROUND(I995*H995,2)</f>
        <v>0</v>
      </c>
      <c r="BL995" s="18" t="s">
        <v>473</v>
      </c>
      <c r="BM995" s="230" t="s">
        <v>1197</v>
      </c>
    </row>
    <row r="996" s="2" customFormat="1">
      <c r="A996" s="39"/>
      <c r="B996" s="40"/>
      <c r="C996" s="41"/>
      <c r="D996" s="232" t="s">
        <v>146</v>
      </c>
      <c r="E996" s="41"/>
      <c r="F996" s="233" t="s">
        <v>1196</v>
      </c>
      <c r="G996" s="41"/>
      <c r="H996" s="41"/>
      <c r="I996" s="234"/>
      <c r="J996" s="41"/>
      <c r="K996" s="41"/>
      <c r="L996" s="45"/>
      <c r="M996" s="235"/>
      <c r="N996" s="236"/>
      <c r="O996" s="92"/>
      <c r="P996" s="92"/>
      <c r="Q996" s="92"/>
      <c r="R996" s="92"/>
      <c r="S996" s="92"/>
      <c r="T996" s="93"/>
      <c r="U996" s="39"/>
      <c r="V996" s="39"/>
      <c r="W996" s="39"/>
      <c r="X996" s="39"/>
      <c r="Y996" s="39"/>
      <c r="Z996" s="39"/>
      <c r="AA996" s="39"/>
      <c r="AB996" s="39"/>
      <c r="AC996" s="39"/>
      <c r="AD996" s="39"/>
      <c r="AE996" s="39"/>
      <c r="AT996" s="18" t="s">
        <v>146</v>
      </c>
      <c r="AU996" s="18" t="s">
        <v>86</v>
      </c>
    </row>
    <row r="997" s="2" customFormat="1" ht="37.8" customHeight="1">
      <c r="A997" s="39"/>
      <c r="B997" s="40"/>
      <c r="C997" s="219" t="s">
        <v>1198</v>
      </c>
      <c r="D997" s="219" t="s">
        <v>139</v>
      </c>
      <c r="E997" s="220" t="s">
        <v>1199</v>
      </c>
      <c r="F997" s="221" t="s">
        <v>1200</v>
      </c>
      <c r="G997" s="222" t="s">
        <v>581</v>
      </c>
      <c r="H997" s="223">
        <v>1</v>
      </c>
      <c r="I997" s="224"/>
      <c r="J997" s="225">
        <f>ROUND(I997*H997,2)</f>
        <v>0</v>
      </c>
      <c r="K997" s="221" t="s">
        <v>1</v>
      </c>
      <c r="L997" s="45"/>
      <c r="M997" s="226" t="s">
        <v>1</v>
      </c>
      <c r="N997" s="227" t="s">
        <v>41</v>
      </c>
      <c r="O997" s="92"/>
      <c r="P997" s="228">
        <f>O997*H997</f>
        <v>0</v>
      </c>
      <c r="Q997" s="228">
        <v>0</v>
      </c>
      <c r="R997" s="228">
        <f>Q997*H997</f>
        <v>0</v>
      </c>
      <c r="S997" s="228">
        <v>0</v>
      </c>
      <c r="T997" s="229">
        <f>S997*H997</f>
        <v>0</v>
      </c>
      <c r="U997" s="39"/>
      <c r="V997" s="39"/>
      <c r="W997" s="39"/>
      <c r="X997" s="39"/>
      <c r="Y997" s="39"/>
      <c r="Z997" s="39"/>
      <c r="AA997" s="39"/>
      <c r="AB997" s="39"/>
      <c r="AC997" s="39"/>
      <c r="AD997" s="39"/>
      <c r="AE997" s="39"/>
      <c r="AR997" s="230" t="s">
        <v>473</v>
      </c>
      <c r="AT997" s="230" t="s">
        <v>139</v>
      </c>
      <c r="AU997" s="230" t="s">
        <v>86</v>
      </c>
      <c r="AY997" s="18" t="s">
        <v>136</v>
      </c>
      <c r="BE997" s="231">
        <f>IF(N997="základní",J997,0)</f>
        <v>0</v>
      </c>
      <c r="BF997" s="231">
        <f>IF(N997="snížená",J997,0)</f>
        <v>0</v>
      </c>
      <c r="BG997" s="231">
        <f>IF(N997="zákl. přenesená",J997,0)</f>
        <v>0</v>
      </c>
      <c r="BH997" s="231">
        <f>IF(N997="sníž. přenesená",J997,0)</f>
        <v>0</v>
      </c>
      <c r="BI997" s="231">
        <f>IF(N997="nulová",J997,0)</f>
        <v>0</v>
      </c>
      <c r="BJ997" s="18" t="s">
        <v>84</v>
      </c>
      <c r="BK997" s="231">
        <f>ROUND(I997*H997,2)</f>
        <v>0</v>
      </c>
      <c r="BL997" s="18" t="s">
        <v>473</v>
      </c>
      <c r="BM997" s="230" t="s">
        <v>1201</v>
      </c>
    </row>
    <row r="998" s="2" customFormat="1">
      <c r="A998" s="39"/>
      <c r="B998" s="40"/>
      <c r="C998" s="41"/>
      <c r="D998" s="232" t="s">
        <v>146</v>
      </c>
      <c r="E998" s="41"/>
      <c r="F998" s="233" t="s">
        <v>1200</v>
      </c>
      <c r="G998" s="41"/>
      <c r="H998" s="41"/>
      <c r="I998" s="234"/>
      <c r="J998" s="41"/>
      <c r="K998" s="41"/>
      <c r="L998" s="45"/>
      <c r="M998" s="235"/>
      <c r="N998" s="236"/>
      <c r="O998" s="92"/>
      <c r="P998" s="92"/>
      <c r="Q998" s="92"/>
      <c r="R998" s="92"/>
      <c r="S998" s="92"/>
      <c r="T998" s="93"/>
      <c r="U998" s="39"/>
      <c r="V998" s="39"/>
      <c r="W998" s="39"/>
      <c r="X998" s="39"/>
      <c r="Y998" s="39"/>
      <c r="Z998" s="39"/>
      <c r="AA998" s="39"/>
      <c r="AB998" s="39"/>
      <c r="AC998" s="39"/>
      <c r="AD998" s="39"/>
      <c r="AE998" s="39"/>
      <c r="AT998" s="18" t="s">
        <v>146</v>
      </c>
      <c r="AU998" s="18" t="s">
        <v>86</v>
      </c>
    </row>
    <row r="999" s="2" customFormat="1" ht="37.8" customHeight="1">
      <c r="A999" s="39"/>
      <c r="B999" s="40"/>
      <c r="C999" s="219" t="s">
        <v>1202</v>
      </c>
      <c r="D999" s="219" t="s">
        <v>139</v>
      </c>
      <c r="E999" s="220" t="s">
        <v>1203</v>
      </c>
      <c r="F999" s="221" t="s">
        <v>1204</v>
      </c>
      <c r="G999" s="222" t="s">
        <v>581</v>
      </c>
      <c r="H999" s="223">
        <v>1</v>
      </c>
      <c r="I999" s="224"/>
      <c r="J999" s="225">
        <f>ROUND(I999*H999,2)</f>
        <v>0</v>
      </c>
      <c r="K999" s="221" t="s">
        <v>1</v>
      </c>
      <c r="L999" s="45"/>
      <c r="M999" s="226" t="s">
        <v>1</v>
      </c>
      <c r="N999" s="227" t="s">
        <v>41</v>
      </c>
      <c r="O999" s="92"/>
      <c r="P999" s="228">
        <f>O999*H999</f>
        <v>0</v>
      </c>
      <c r="Q999" s="228">
        <v>0</v>
      </c>
      <c r="R999" s="228">
        <f>Q999*H999</f>
        <v>0</v>
      </c>
      <c r="S999" s="228">
        <v>0</v>
      </c>
      <c r="T999" s="229">
        <f>S999*H999</f>
        <v>0</v>
      </c>
      <c r="U999" s="39"/>
      <c r="V999" s="39"/>
      <c r="W999" s="39"/>
      <c r="X999" s="39"/>
      <c r="Y999" s="39"/>
      <c r="Z999" s="39"/>
      <c r="AA999" s="39"/>
      <c r="AB999" s="39"/>
      <c r="AC999" s="39"/>
      <c r="AD999" s="39"/>
      <c r="AE999" s="39"/>
      <c r="AR999" s="230" t="s">
        <v>473</v>
      </c>
      <c r="AT999" s="230" t="s">
        <v>139</v>
      </c>
      <c r="AU999" s="230" t="s">
        <v>86</v>
      </c>
      <c r="AY999" s="18" t="s">
        <v>136</v>
      </c>
      <c r="BE999" s="231">
        <f>IF(N999="základní",J999,0)</f>
        <v>0</v>
      </c>
      <c r="BF999" s="231">
        <f>IF(N999="snížená",J999,0)</f>
        <v>0</v>
      </c>
      <c r="BG999" s="231">
        <f>IF(N999="zákl. přenesená",J999,0)</f>
        <v>0</v>
      </c>
      <c r="BH999" s="231">
        <f>IF(N999="sníž. přenesená",J999,0)</f>
        <v>0</v>
      </c>
      <c r="BI999" s="231">
        <f>IF(N999="nulová",J999,0)</f>
        <v>0</v>
      </c>
      <c r="BJ999" s="18" t="s">
        <v>84</v>
      </c>
      <c r="BK999" s="231">
        <f>ROUND(I999*H999,2)</f>
        <v>0</v>
      </c>
      <c r="BL999" s="18" t="s">
        <v>473</v>
      </c>
      <c r="BM999" s="230" t="s">
        <v>1205</v>
      </c>
    </row>
    <row r="1000" s="2" customFormat="1">
      <c r="A1000" s="39"/>
      <c r="B1000" s="40"/>
      <c r="C1000" s="41"/>
      <c r="D1000" s="232" t="s">
        <v>146</v>
      </c>
      <c r="E1000" s="41"/>
      <c r="F1000" s="233" t="s">
        <v>1204</v>
      </c>
      <c r="G1000" s="41"/>
      <c r="H1000" s="41"/>
      <c r="I1000" s="234"/>
      <c r="J1000" s="41"/>
      <c r="K1000" s="41"/>
      <c r="L1000" s="45"/>
      <c r="M1000" s="235"/>
      <c r="N1000" s="236"/>
      <c r="O1000" s="92"/>
      <c r="P1000" s="92"/>
      <c r="Q1000" s="92"/>
      <c r="R1000" s="92"/>
      <c r="S1000" s="92"/>
      <c r="T1000" s="93"/>
      <c r="U1000" s="39"/>
      <c r="V1000" s="39"/>
      <c r="W1000" s="39"/>
      <c r="X1000" s="39"/>
      <c r="Y1000" s="39"/>
      <c r="Z1000" s="39"/>
      <c r="AA1000" s="39"/>
      <c r="AB1000" s="39"/>
      <c r="AC1000" s="39"/>
      <c r="AD1000" s="39"/>
      <c r="AE1000" s="39"/>
      <c r="AT1000" s="18" t="s">
        <v>146</v>
      </c>
      <c r="AU1000" s="18" t="s">
        <v>86</v>
      </c>
    </row>
    <row r="1001" s="2" customFormat="1" ht="37.8" customHeight="1">
      <c r="A1001" s="39"/>
      <c r="B1001" s="40"/>
      <c r="C1001" s="219" t="s">
        <v>1206</v>
      </c>
      <c r="D1001" s="219" t="s">
        <v>139</v>
      </c>
      <c r="E1001" s="220" t="s">
        <v>1207</v>
      </c>
      <c r="F1001" s="221" t="s">
        <v>1208</v>
      </c>
      <c r="G1001" s="222" t="s">
        <v>581</v>
      </c>
      <c r="H1001" s="223">
        <v>22</v>
      </c>
      <c r="I1001" s="224"/>
      <c r="J1001" s="225">
        <f>ROUND(I1001*H1001,2)</f>
        <v>0</v>
      </c>
      <c r="K1001" s="221" t="s">
        <v>1</v>
      </c>
      <c r="L1001" s="45"/>
      <c r="M1001" s="226" t="s">
        <v>1</v>
      </c>
      <c r="N1001" s="227" t="s">
        <v>41</v>
      </c>
      <c r="O1001" s="92"/>
      <c r="P1001" s="228">
        <f>O1001*H1001</f>
        <v>0</v>
      </c>
      <c r="Q1001" s="228">
        <v>0</v>
      </c>
      <c r="R1001" s="228">
        <f>Q1001*H1001</f>
        <v>0</v>
      </c>
      <c r="S1001" s="228">
        <v>0</v>
      </c>
      <c r="T1001" s="229">
        <f>S1001*H1001</f>
        <v>0</v>
      </c>
      <c r="U1001" s="39"/>
      <c r="V1001" s="39"/>
      <c r="W1001" s="39"/>
      <c r="X1001" s="39"/>
      <c r="Y1001" s="39"/>
      <c r="Z1001" s="39"/>
      <c r="AA1001" s="39"/>
      <c r="AB1001" s="39"/>
      <c r="AC1001" s="39"/>
      <c r="AD1001" s="39"/>
      <c r="AE1001" s="39"/>
      <c r="AR1001" s="230" t="s">
        <v>473</v>
      </c>
      <c r="AT1001" s="230" t="s">
        <v>139</v>
      </c>
      <c r="AU1001" s="230" t="s">
        <v>86</v>
      </c>
      <c r="AY1001" s="18" t="s">
        <v>136</v>
      </c>
      <c r="BE1001" s="231">
        <f>IF(N1001="základní",J1001,0)</f>
        <v>0</v>
      </c>
      <c r="BF1001" s="231">
        <f>IF(N1001="snížená",J1001,0)</f>
        <v>0</v>
      </c>
      <c r="BG1001" s="231">
        <f>IF(N1001="zákl. přenesená",J1001,0)</f>
        <v>0</v>
      </c>
      <c r="BH1001" s="231">
        <f>IF(N1001="sníž. přenesená",J1001,0)</f>
        <v>0</v>
      </c>
      <c r="BI1001" s="231">
        <f>IF(N1001="nulová",J1001,0)</f>
        <v>0</v>
      </c>
      <c r="BJ1001" s="18" t="s">
        <v>84</v>
      </c>
      <c r="BK1001" s="231">
        <f>ROUND(I1001*H1001,2)</f>
        <v>0</v>
      </c>
      <c r="BL1001" s="18" t="s">
        <v>473</v>
      </c>
      <c r="BM1001" s="230" t="s">
        <v>1209</v>
      </c>
    </row>
    <row r="1002" s="2" customFormat="1">
      <c r="A1002" s="39"/>
      <c r="B1002" s="40"/>
      <c r="C1002" s="41"/>
      <c r="D1002" s="232" t="s">
        <v>146</v>
      </c>
      <c r="E1002" s="41"/>
      <c r="F1002" s="233" t="s">
        <v>1208</v>
      </c>
      <c r="G1002" s="41"/>
      <c r="H1002" s="41"/>
      <c r="I1002" s="234"/>
      <c r="J1002" s="41"/>
      <c r="K1002" s="41"/>
      <c r="L1002" s="45"/>
      <c r="M1002" s="235"/>
      <c r="N1002" s="236"/>
      <c r="O1002" s="92"/>
      <c r="P1002" s="92"/>
      <c r="Q1002" s="92"/>
      <c r="R1002" s="92"/>
      <c r="S1002" s="92"/>
      <c r="T1002" s="93"/>
      <c r="U1002" s="39"/>
      <c r="V1002" s="39"/>
      <c r="W1002" s="39"/>
      <c r="X1002" s="39"/>
      <c r="Y1002" s="39"/>
      <c r="Z1002" s="39"/>
      <c r="AA1002" s="39"/>
      <c r="AB1002" s="39"/>
      <c r="AC1002" s="39"/>
      <c r="AD1002" s="39"/>
      <c r="AE1002" s="39"/>
      <c r="AT1002" s="18" t="s">
        <v>146</v>
      </c>
      <c r="AU1002" s="18" t="s">
        <v>86</v>
      </c>
    </row>
    <row r="1003" s="2" customFormat="1" ht="37.8" customHeight="1">
      <c r="A1003" s="39"/>
      <c r="B1003" s="40"/>
      <c r="C1003" s="219" t="s">
        <v>1210</v>
      </c>
      <c r="D1003" s="219" t="s">
        <v>139</v>
      </c>
      <c r="E1003" s="220" t="s">
        <v>1211</v>
      </c>
      <c r="F1003" s="221" t="s">
        <v>1212</v>
      </c>
      <c r="G1003" s="222" t="s">
        <v>581</v>
      </c>
      <c r="H1003" s="223">
        <v>1</v>
      </c>
      <c r="I1003" s="224"/>
      <c r="J1003" s="225">
        <f>ROUND(I1003*H1003,2)</f>
        <v>0</v>
      </c>
      <c r="K1003" s="221" t="s">
        <v>1</v>
      </c>
      <c r="L1003" s="45"/>
      <c r="M1003" s="226" t="s">
        <v>1</v>
      </c>
      <c r="N1003" s="227" t="s">
        <v>41</v>
      </c>
      <c r="O1003" s="92"/>
      <c r="P1003" s="228">
        <f>O1003*H1003</f>
        <v>0</v>
      </c>
      <c r="Q1003" s="228">
        <v>0</v>
      </c>
      <c r="R1003" s="228">
        <f>Q1003*H1003</f>
        <v>0</v>
      </c>
      <c r="S1003" s="228">
        <v>0</v>
      </c>
      <c r="T1003" s="229">
        <f>S1003*H1003</f>
        <v>0</v>
      </c>
      <c r="U1003" s="39"/>
      <c r="V1003" s="39"/>
      <c r="W1003" s="39"/>
      <c r="X1003" s="39"/>
      <c r="Y1003" s="39"/>
      <c r="Z1003" s="39"/>
      <c r="AA1003" s="39"/>
      <c r="AB1003" s="39"/>
      <c r="AC1003" s="39"/>
      <c r="AD1003" s="39"/>
      <c r="AE1003" s="39"/>
      <c r="AR1003" s="230" t="s">
        <v>473</v>
      </c>
      <c r="AT1003" s="230" t="s">
        <v>139</v>
      </c>
      <c r="AU1003" s="230" t="s">
        <v>86</v>
      </c>
      <c r="AY1003" s="18" t="s">
        <v>136</v>
      </c>
      <c r="BE1003" s="231">
        <f>IF(N1003="základní",J1003,0)</f>
        <v>0</v>
      </c>
      <c r="BF1003" s="231">
        <f>IF(N1003="snížená",J1003,0)</f>
        <v>0</v>
      </c>
      <c r="BG1003" s="231">
        <f>IF(N1003="zákl. přenesená",J1003,0)</f>
        <v>0</v>
      </c>
      <c r="BH1003" s="231">
        <f>IF(N1003="sníž. přenesená",J1003,0)</f>
        <v>0</v>
      </c>
      <c r="BI1003" s="231">
        <f>IF(N1003="nulová",J1003,0)</f>
        <v>0</v>
      </c>
      <c r="BJ1003" s="18" t="s">
        <v>84</v>
      </c>
      <c r="BK1003" s="231">
        <f>ROUND(I1003*H1003,2)</f>
        <v>0</v>
      </c>
      <c r="BL1003" s="18" t="s">
        <v>473</v>
      </c>
      <c r="BM1003" s="230" t="s">
        <v>1213</v>
      </c>
    </row>
    <row r="1004" s="2" customFormat="1">
      <c r="A1004" s="39"/>
      <c r="B1004" s="40"/>
      <c r="C1004" s="41"/>
      <c r="D1004" s="232" t="s">
        <v>146</v>
      </c>
      <c r="E1004" s="41"/>
      <c r="F1004" s="233" t="s">
        <v>1212</v>
      </c>
      <c r="G1004" s="41"/>
      <c r="H1004" s="41"/>
      <c r="I1004" s="234"/>
      <c r="J1004" s="41"/>
      <c r="K1004" s="41"/>
      <c r="L1004" s="45"/>
      <c r="M1004" s="235"/>
      <c r="N1004" s="236"/>
      <c r="O1004" s="92"/>
      <c r="P1004" s="92"/>
      <c r="Q1004" s="92"/>
      <c r="R1004" s="92"/>
      <c r="S1004" s="92"/>
      <c r="T1004" s="93"/>
      <c r="U1004" s="39"/>
      <c r="V1004" s="39"/>
      <c r="W1004" s="39"/>
      <c r="X1004" s="39"/>
      <c r="Y1004" s="39"/>
      <c r="Z1004" s="39"/>
      <c r="AA1004" s="39"/>
      <c r="AB1004" s="39"/>
      <c r="AC1004" s="39"/>
      <c r="AD1004" s="39"/>
      <c r="AE1004" s="39"/>
      <c r="AT1004" s="18" t="s">
        <v>146</v>
      </c>
      <c r="AU1004" s="18" t="s">
        <v>86</v>
      </c>
    </row>
    <row r="1005" s="2" customFormat="1" ht="37.8" customHeight="1">
      <c r="A1005" s="39"/>
      <c r="B1005" s="40"/>
      <c r="C1005" s="219" t="s">
        <v>1214</v>
      </c>
      <c r="D1005" s="219" t="s">
        <v>139</v>
      </c>
      <c r="E1005" s="220" t="s">
        <v>1215</v>
      </c>
      <c r="F1005" s="221" t="s">
        <v>1216</v>
      </c>
      <c r="G1005" s="222" t="s">
        <v>581</v>
      </c>
      <c r="H1005" s="223">
        <v>3</v>
      </c>
      <c r="I1005" s="224"/>
      <c r="J1005" s="225">
        <f>ROUND(I1005*H1005,2)</f>
        <v>0</v>
      </c>
      <c r="K1005" s="221" t="s">
        <v>1</v>
      </c>
      <c r="L1005" s="45"/>
      <c r="M1005" s="226" t="s">
        <v>1</v>
      </c>
      <c r="N1005" s="227" t="s">
        <v>41</v>
      </c>
      <c r="O1005" s="92"/>
      <c r="P1005" s="228">
        <f>O1005*H1005</f>
        <v>0</v>
      </c>
      <c r="Q1005" s="228">
        <v>0</v>
      </c>
      <c r="R1005" s="228">
        <f>Q1005*H1005</f>
        <v>0</v>
      </c>
      <c r="S1005" s="228">
        <v>0</v>
      </c>
      <c r="T1005" s="229">
        <f>S1005*H1005</f>
        <v>0</v>
      </c>
      <c r="U1005" s="39"/>
      <c r="V1005" s="39"/>
      <c r="W1005" s="39"/>
      <c r="X1005" s="39"/>
      <c r="Y1005" s="39"/>
      <c r="Z1005" s="39"/>
      <c r="AA1005" s="39"/>
      <c r="AB1005" s="39"/>
      <c r="AC1005" s="39"/>
      <c r="AD1005" s="39"/>
      <c r="AE1005" s="39"/>
      <c r="AR1005" s="230" t="s">
        <v>473</v>
      </c>
      <c r="AT1005" s="230" t="s">
        <v>139</v>
      </c>
      <c r="AU1005" s="230" t="s">
        <v>86</v>
      </c>
      <c r="AY1005" s="18" t="s">
        <v>136</v>
      </c>
      <c r="BE1005" s="231">
        <f>IF(N1005="základní",J1005,0)</f>
        <v>0</v>
      </c>
      <c r="BF1005" s="231">
        <f>IF(N1005="snížená",J1005,0)</f>
        <v>0</v>
      </c>
      <c r="BG1005" s="231">
        <f>IF(N1005="zákl. přenesená",J1005,0)</f>
        <v>0</v>
      </c>
      <c r="BH1005" s="231">
        <f>IF(N1005="sníž. přenesená",J1005,0)</f>
        <v>0</v>
      </c>
      <c r="BI1005" s="231">
        <f>IF(N1005="nulová",J1005,0)</f>
        <v>0</v>
      </c>
      <c r="BJ1005" s="18" t="s">
        <v>84</v>
      </c>
      <c r="BK1005" s="231">
        <f>ROUND(I1005*H1005,2)</f>
        <v>0</v>
      </c>
      <c r="BL1005" s="18" t="s">
        <v>473</v>
      </c>
      <c r="BM1005" s="230" t="s">
        <v>1217</v>
      </c>
    </row>
    <row r="1006" s="2" customFormat="1">
      <c r="A1006" s="39"/>
      <c r="B1006" s="40"/>
      <c r="C1006" s="41"/>
      <c r="D1006" s="232" t="s">
        <v>146</v>
      </c>
      <c r="E1006" s="41"/>
      <c r="F1006" s="233" t="s">
        <v>1216</v>
      </c>
      <c r="G1006" s="41"/>
      <c r="H1006" s="41"/>
      <c r="I1006" s="234"/>
      <c r="J1006" s="41"/>
      <c r="K1006" s="41"/>
      <c r="L1006" s="45"/>
      <c r="M1006" s="294"/>
      <c r="N1006" s="295"/>
      <c r="O1006" s="296"/>
      <c r="P1006" s="296"/>
      <c r="Q1006" s="296"/>
      <c r="R1006" s="296"/>
      <c r="S1006" s="296"/>
      <c r="T1006" s="297"/>
      <c r="U1006" s="39"/>
      <c r="V1006" s="39"/>
      <c r="W1006" s="39"/>
      <c r="X1006" s="39"/>
      <c r="Y1006" s="39"/>
      <c r="Z1006" s="39"/>
      <c r="AA1006" s="39"/>
      <c r="AB1006" s="39"/>
      <c r="AC1006" s="39"/>
      <c r="AD1006" s="39"/>
      <c r="AE1006" s="39"/>
      <c r="AT1006" s="18" t="s">
        <v>146</v>
      </c>
      <c r="AU1006" s="18" t="s">
        <v>86</v>
      </c>
    </row>
    <row r="1007" s="2" customFormat="1" ht="6.96" customHeight="1">
      <c r="A1007" s="39"/>
      <c r="B1007" s="67"/>
      <c r="C1007" s="68"/>
      <c r="D1007" s="68"/>
      <c r="E1007" s="68"/>
      <c r="F1007" s="68"/>
      <c r="G1007" s="68"/>
      <c r="H1007" s="68"/>
      <c r="I1007" s="68"/>
      <c r="J1007" s="68"/>
      <c r="K1007" s="68"/>
      <c r="L1007" s="45"/>
      <c r="M1007" s="39"/>
      <c r="O1007" s="39"/>
      <c r="P1007" s="39"/>
      <c r="Q1007" s="39"/>
      <c r="R1007" s="39"/>
      <c r="S1007" s="39"/>
      <c r="T1007" s="39"/>
      <c r="U1007" s="39"/>
      <c r="V1007" s="39"/>
      <c r="W1007" s="39"/>
      <c r="X1007" s="39"/>
      <c r="Y1007" s="39"/>
      <c r="Z1007" s="39"/>
      <c r="AA1007" s="39"/>
      <c r="AB1007" s="39"/>
      <c r="AC1007" s="39"/>
      <c r="AD1007" s="39"/>
      <c r="AE1007" s="39"/>
    </row>
  </sheetData>
  <sheetProtection sheet="1" autoFilter="0" formatColumns="0" formatRows="0" objects="1" scenarios="1" spinCount="100000" saltValue="QRjFkYEieP3xMUc/qtu4sP210KY4tfeDI0ErZG2Ym+hqJQdxRUOf7wHeP75X60pFg8x/iE60N1LmXVS0vLGDJg==" hashValue="gsbgrHpMIz7NSSpyRkSPsuknbOPA8C9lCaIGdQmzjd5HvR6NGtR6wzuNryTVA7s2CyfZGPbS+6jLjnBzxu51ow==" algorithmName="SHA-512" password="CC35"/>
  <autoFilter ref="C135:K1006"/>
  <mergeCells count="9">
    <mergeCell ref="E7:H7"/>
    <mergeCell ref="E9:H9"/>
    <mergeCell ref="E18:H18"/>
    <mergeCell ref="E27:H27"/>
    <mergeCell ref="E85:H85"/>
    <mergeCell ref="E87:H87"/>
    <mergeCell ref="E126:H126"/>
    <mergeCell ref="E128:H128"/>
    <mergeCell ref="L2:V2"/>
  </mergeCells>
  <hyperlinks>
    <hyperlink ref="F141" r:id="rId1" display="https://podminky.urs.cz/item/CS_URS_2025_02/213141111"/>
    <hyperlink ref="F157" r:id="rId2" display="https://podminky.urs.cz/item/CS_URS_2025_02/273321411"/>
    <hyperlink ref="F168" r:id="rId3" display="https://podminky.urs.cz/item/CS_URS_2025_02/273362021"/>
    <hyperlink ref="F182" r:id="rId4" display="https://podminky.urs.cz/item/CS_URS_2025_02/274313611"/>
    <hyperlink ref="F189" r:id="rId5" display="https://podminky.urs.cz/item/CS_URS_2025_02/611315422"/>
    <hyperlink ref="F203" r:id="rId6" display="https://podminky.urs.cz/item/CS_URS_2025_02/612311141"/>
    <hyperlink ref="F215" r:id="rId7" display="https://podminky.urs.cz/item/CS_URS_2025_02/612311191"/>
    <hyperlink ref="F218" r:id="rId8" display="https://podminky.urs.cz/item/CS_URS_2025_02/631342133"/>
    <hyperlink ref="F227" r:id="rId9" display="https://podminky.urs.cz/item/CS_URS_2025_02/632451234"/>
    <hyperlink ref="F235" r:id="rId10" display="https://podminky.urs.cz/item/CS_URS_2025_02/632451292"/>
    <hyperlink ref="F252" r:id="rId11" display="https://podminky.urs.cz/item/CS_URS_2025_02/632481213"/>
    <hyperlink ref="F259" r:id="rId12" display="https://podminky.urs.cz/item/CS_URS_2025_02/952901111"/>
    <hyperlink ref="F269" r:id="rId13" display="https://podminky.urs.cz/item/CS_URS_2025_02/952905211"/>
    <hyperlink ref="F276" r:id="rId14" display="https://podminky.urs.cz/item/CS_URS_2025_02/952905212"/>
    <hyperlink ref="F282" r:id="rId15" display="https://podminky.urs.cz/item/CS_URS_2025_02/952905221"/>
    <hyperlink ref="F292" r:id="rId16" display="https://podminky.urs.cz/item/CS_URS_2025_02/952905231"/>
    <hyperlink ref="F298" r:id="rId17" display="https://podminky.urs.cz/item/CS_URS_2025_02/952905232"/>
    <hyperlink ref="F305" r:id="rId18" display="https://podminky.urs.cz/item/CS_URS_2025_02/961055111"/>
    <hyperlink ref="F321" r:id="rId19" display="https://podminky.urs.cz/item/CS_URS_2025_02/963042819"/>
    <hyperlink ref="F338" r:id="rId20" display="https://podminky.urs.cz/item/CS_URS_2025_02/965042141"/>
    <hyperlink ref="F352" r:id="rId21" display="https://podminky.urs.cz/item/CS_URS_2025_02/968072455"/>
    <hyperlink ref="F364" r:id="rId22" display="https://podminky.urs.cz/item/CS_URS_2025_02/968072456"/>
    <hyperlink ref="F378" r:id="rId23" display="https://podminky.urs.cz/item/CS_URS_2025_02/978011191"/>
    <hyperlink ref="F384" r:id="rId24" display="https://podminky.urs.cz/item/CS_URS_2025_02/978013191"/>
    <hyperlink ref="F397" r:id="rId25" display="https://podminky.urs.cz/item/CS_URS_2025_02/997013113"/>
    <hyperlink ref="F400" r:id="rId26" display="https://podminky.urs.cz/item/CS_URS_2025_02/997013501"/>
    <hyperlink ref="F403" r:id="rId27" display="https://podminky.urs.cz/item/CS_URS_2025_02/997013509"/>
    <hyperlink ref="F410" r:id="rId28" display="https://podminky.urs.cz/item/CS_URS_2025_02/998011002"/>
    <hyperlink ref="F415" r:id="rId29" display="https://podminky.urs.cz/item/CS_URS_2025_02/711111001"/>
    <hyperlink ref="F428" r:id="rId30" display="https://podminky.urs.cz/item/CS_URS_2025_02/711141559"/>
    <hyperlink ref="F441" r:id="rId31" display="https://podminky.urs.cz/item/CS_URS_2025_02/711141811"/>
    <hyperlink ref="F455" r:id="rId32" display="https://podminky.urs.cz/item/CS_URS_2025_02/998711202"/>
    <hyperlink ref="F477" r:id="rId33" display="https://podminky.urs.cz/item/CS_URS_2025_02/762525104"/>
    <hyperlink ref="F501" r:id="rId34" display="https://podminky.urs.cz/item/CS_URS_2025_02/998762202"/>
    <hyperlink ref="F505" r:id="rId35" display="https://podminky.urs.cz/item/CS_URS_2025_02/763411111"/>
    <hyperlink ref="F521" r:id="rId36" display="https://podminky.urs.cz/item/CS_URS_2025_02/763411121"/>
    <hyperlink ref="F533" r:id="rId37" display="https://podminky.urs.cz/item/CS_URS_2025_02/998763402"/>
    <hyperlink ref="F604" r:id="rId38" display="https://podminky.urs.cz/item/CS_URS_2025_02/998766202"/>
    <hyperlink ref="F608" r:id="rId39" display="https://podminky.urs.cz/item/CS_URS_2025_02/767996801"/>
    <hyperlink ref="F614" r:id="rId40" display="https://podminky.urs.cz/item/CS_URS_2025_02/767996802"/>
    <hyperlink ref="F645" r:id="rId41" display="https://podminky.urs.cz/item/CS_URS_2025_02/998767202"/>
    <hyperlink ref="F649" r:id="rId42" display="https://podminky.urs.cz/item/CS_URS_2025_02/771111011"/>
    <hyperlink ref="F652" r:id="rId43" display="https://podminky.urs.cz/item/CS_URS_2025_02/771121011"/>
    <hyperlink ref="F655" r:id="rId44" display="https://podminky.urs.cz/item/CS_URS_2025_02/771151021"/>
    <hyperlink ref="F660" r:id="rId45" display="https://podminky.urs.cz/item/CS_URS_2025_02/771531801"/>
    <hyperlink ref="F667" r:id="rId46" display="https://podminky.urs.cz/item/CS_URS_2025_02/771551810"/>
    <hyperlink ref="F673" r:id="rId47" display="https://podminky.urs.cz/item/CS_URS_2025_02/771574415"/>
    <hyperlink ref="F685" r:id="rId48" display="https://podminky.urs.cz/item/CS_URS_2025_02/771591112"/>
    <hyperlink ref="F688" r:id="rId49" display="https://podminky.urs.cz/item/CS_URS_2025_02/998771202"/>
    <hyperlink ref="F692" r:id="rId50" display="https://podminky.urs.cz/item/CS_URS_2025_02/775111311"/>
    <hyperlink ref="F697" r:id="rId51" display="https://podminky.urs.cz/item/CS_URS_2025_02/775121111"/>
    <hyperlink ref="F700" r:id="rId52" display="https://podminky.urs.cz/item/CS_URS_2025_02/775141121"/>
    <hyperlink ref="F721" r:id="rId53" display="https://podminky.urs.cz/item/CS_URS_2025_02/998775202"/>
    <hyperlink ref="F725" r:id="rId54" display="https://podminky.urs.cz/item/CS_URS_2025_02/776111115"/>
    <hyperlink ref="F731" r:id="rId55" display="https://podminky.urs.cz/item/CS_URS_2025_02/776111311"/>
    <hyperlink ref="F737" r:id="rId56" display="https://podminky.urs.cz/item/CS_URS_2025_02/776121112"/>
    <hyperlink ref="F743" r:id="rId57" display="https://podminky.urs.cz/item/CS_URS_2025_02/776141121"/>
    <hyperlink ref="F749" r:id="rId58" display="https://podminky.urs.cz/item/CS_URS_2025_02/776201811"/>
    <hyperlink ref="F755" r:id="rId59" display="https://podminky.urs.cz/item/CS_URS_2025_02/776201812"/>
    <hyperlink ref="F761" r:id="rId60" display="https://podminky.urs.cz/item/CS_URS_2025_02/776201814"/>
    <hyperlink ref="F767" r:id="rId61" display="https://podminky.urs.cz/item/CS_URS_2025_02/776221111"/>
    <hyperlink ref="F777" r:id="rId62" display="https://podminky.urs.cz/item/CS_URS_2025_02/998776202"/>
    <hyperlink ref="F781" r:id="rId63" display="https://podminky.urs.cz/item/CS_URS_2025_02/777111111"/>
    <hyperlink ref="F787" r:id="rId64" display="https://podminky.urs.cz/item/CS_URS_2025_02/777111123"/>
    <hyperlink ref="F793" r:id="rId65" display="https://podminky.urs.cz/item/CS_URS_2025_02/777131103"/>
    <hyperlink ref="F800" r:id="rId66" display="https://podminky.urs.cz/item/CS_URS_2025_02/777511103"/>
    <hyperlink ref="F807" r:id="rId67" display="https://podminky.urs.cz/item/CS_URS_2025_02/998777202"/>
    <hyperlink ref="F811" r:id="rId68" display="https://podminky.urs.cz/item/CS_URS_2025_02/781111011"/>
    <hyperlink ref="F821" r:id="rId69" display="https://podminky.urs.cz/item/CS_URS_2025_02/781121011"/>
    <hyperlink ref="F831" r:id="rId70" display="https://podminky.urs.cz/item/CS_URS_2025_02/781131112"/>
    <hyperlink ref="F841" r:id="rId71" display="https://podminky.urs.cz/item/CS_URS_2025_02/781472215"/>
    <hyperlink ref="F854" r:id="rId72" display="https://podminky.urs.cz/item/CS_URS_2025_02/998781202"/>
    <hyperlink ref="F858" r:id="rId73" display="https://podminky.urs.cz/item/CS_URS_2025_02/783201401"/>
    <hyperlink ref="F864" r:id="rId74" display="https://podminky.urs.cz/item/CS_URS_2025_02/783244101"/>
    <hyperlink ref="F870" r:id="rId75" display="https://podminky.urs.cz/item/CS_URS_2025_02/783247101"/>
    <hyperlink ref="F876" r:id="rId76" display="https://podminky.urs.cz/item/CS_URS_2025_02/783301401"/>
    <hyperlink ref="F882" r:id="rId77" display="https://podminky.urs.cz/item/CS_URS_2025_02/783327101"/>
    <hyperlink ref="F925" r:id="rId78" display="https://podminky.urs.cz/item/CS_URS_2025_02/784111001"/>
    <hyperlink ref="F936" r:id="rId79" display="https://podminky.urs.cz/item/CS_URS_2025_02/784121001"/>
    <hyperlink ref="F950" r:id="rId80" display="https://podminky.urs.cz/item/CS_URS_2025_02/784181101"/>
    <hyperlink ref="F961" r:id="rId81" display="https://podminky.urs.cz/item/CS_URS_2025_02/784211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93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ZŠ Mařádkova - hala - rekonstrukce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94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1218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26. 1. 2026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27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ROUND(J131,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ROUND((SUM(BE131:BE524)),  2)</f>
        <v>0</v>
      </c>
      <c r="G33" s="39"/>
      <c r="H33" s="39"/>
      <c r="I33" s="156">
        <v>0.20999999999999999</v>
      </c>
      <c r="J33" s="155">
        <f>ROUND(((SUM(BE131:BE524))*I33),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ROUND((SUM(BF131:BF524)),  2)</f>
        <v>0</v>
      </c>
      <c r="G34" s="39"/>
      <c r="H34" s="39"/>
      <c r="I34" s="156">
        <v>0.12</v>
      </c>
      <c r="J34" s="155">
        <f>ROUND(((SUM(BF131:BF524))*I34),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ROUND((SUM(BG131:BG524)),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ROUND((SUM(BH131:BH524)),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ROUND((SUM(BI131:BI524)),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ZŠ Mařádkova - hala - rekonstrukce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94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D.1.2.1.a - Zdravotně technické instalace 1NP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Mařádkova 518/15, Předměstí, 746 01 Opava</v>
      </c>
      <c r="G89" s="41"/>
      <c r="H89" s="41"/>
      <c r="I89" s="33" t="s">
        <v>22</v>
      </c>
      <c r="J89" s="80" t="str">
        <f>IF(J12="","",J12)</f>
        <v>26. 1. 2026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24</v>
      </c>
      <c r="D91" s="41"/>
      <c r="E91" s="41"/>
      <c r="F91" s="28" t="str">
        <f>E15</f>
        <v>Statutární město Opava</v>
      </c>
      <c r="G91" s="41"/>
      <c r="H91" s="41"/>
      <c r="I91" s="33" t="s">
        <v>30</v>
      </c>
      <c r="J91" s="37" t="str">
        <f>E21</f>
        <v>ARCHITEKTONICKÁ KANCELÁŘ CHVÁTAL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97</v>
      </c>
      <c r="D94" s="177"/>
      <c r="E94" s="177"/>
      <c r="F94" s="177"/>
      <c r="G94" s="177"/>
      <c r="H94" s="177"/>
      <c r="I94" s="177"/>
      <c r="J94" s="178" t="s">
        <v>98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99</v>
      </c>
      <c r="D96" s="41"/>
      <c r="E96" s="41"/>
      <c r="F96" s="41"/>
      <c r="G96" s="41"/>
      <c r="H96" s="41"/>
      <c r="I96" s="41"/>
      <c r="J96" s="111">
        <f>J131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100</v>
      </c>
    </row>
    <row r="97" s="9" customFormat="1" ht="24.96" customHeight="1">
      <c r="A97" s="9"/>
      <c r="B97" s="180"/>
      <c r="C97" s="181"/>
      <c r="D97" s="182" t="s">
        <v>1219</v>
      </c>
      <c r="E97" s="183"/>
      <c r="F97" s="183"/>
      <c r="G97" s="183"/>
      <c r="H97" s="183"/>
      <c r="I97" s="183"/>
      <c r="J97" s="184">
        <f>J132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0"/>
      <c r="C98" s="181"/>
      <c r="D98" s="182" t="s">
        <v>1220</v>
      </c>
      <c r="E98" s="183"/>
      <c r="F98" s="183"/>
      <c r="G98" s="183"/>
      <c r="H98" s="183"/>
      <c r="I98" s="183"/>
      <c r="J98" s="184">
        <f>J177</f>
        <v>0</v>
      </c>
      <c r="K98" s="181"/>
      <c r="L98" s="185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80"/>
      <c r="C99" s="181"/>
      <c r="D99" s="182" t="s">
        <v>1221</v>
      </c>
      <c r="E99" s="183"/>
      <c r="F99" s="183"/>
      <c r="G99" s="183"/>
      <c r="H99" s="183"/>
      <c r="I99" s="183"/>
      <c r="J99" s="184">
        <f>J182</f>
        <v>0</v>
      </c>
      <c r="K99" s="181"/>
      <c r="L99" s="18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0"/>
      <c r="C100" s="181"/>
      <c r="D100" s="182" t="s">
        <v>1222</v>
      </c>
      <c r="E100" s="183"/>
      <c r="F100" s="183"/>
      <c r="G100" s="183"/>
      <c r="H100" s="183"/>
      <c r="I100" s="183"/>
      <c r="J100" s="184">
        <f>J195</f>
        <v>0</v>
      </c>
      <c r="K100" s="181"/>
      <c r="L100" s="18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0"/>
      <c r="C101" s="181"/>
      <c r="D101" s="182" t="s">
        <v>1223</v>
      </c>
      <c r="E101" s="183"/>
      <c r="F101" s="183"/>
      <c r="G101" s="183"/>
      <c r="H101" s="183"/>
      <c r="I101" s="183"/>
      <c r="J101" s="184">
        <f>J206</f>
        <v>0</v>
      </c>
      <c r="K101" s="181"/>
      <c r="L101" s="18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0"/>
      <c r="C102" s="181"/>
      <c r="D102" s="182" t="s">
        <v>1224</v>
      </c>
      <c r="E102" s="183"/>
      <c r="F102" s="183"/>
      <c r="G102" s="183"/>
      <c r="H102" s="183"/>
      <c r="I102" s="183"/>
      <c r="J102" s="184">
        <f>J211</f>
        <v>0</v>
      </c>
      <c r="K102" s="181"/>
      <c r="L102" s="18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80"/>
      <c r="C103" s="181"/>
      <c r="D103" s="182" t="s">
        <v>1225</v>
      </c>
      <c r="E103" s="183"/>
      <c r="F103" s="183"/>
      <c r="G103" s="183"/>
      <c r="H103" s="183"/>
      <c r="I103" s="183"/>
      <c r="J103" s="184">
        <f>J214</f>
        <v>0</v>
      </c>
      <c r="K103" s="181"/>
      <c r="L103" s="18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80"/>
      <c r="C104" s="181"/>
      <c r="D104" s="182" t="s">
        <v>1226</v>
      </c>
      <c r="E104" s="183"/>
      <c r="F104" s="183"/>
      <c r="G104" s="183"/>
      <c r="H104" s="183"/>
      <c r="I104" s="183"/>
      <c r="J104" s="184">
        <f>J225</f>
        <v>0</v>
      </c>
      <c r="K104" s="181"/>
      <c r="L104" s="18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80"/>
      <c r="C105" s="181"/>
      <c r="D105" s="182" t="s">
        <v>1227</v>
      </c>
      <c r="E105" s="183"/>
      <c r="F105" s="183"/>
      <c r="G105" s="183"/>
      <c r="H105" s="183"/>
      <c r="I105" s="183"/>
      <c r="J105" s="184">
        <f>J238</f>
        <v>0</v>
      </c>
      <c r="K105" s="181"/>
      <c r="L105" s="185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80"/>
      <c r="C106" s="181"/>
      <c r="D106" s="182" t="s">
        <v>1228</v>
      </c>
      <c r="E106" s="183"/>
      <c r="F106" s="183"/>
      <c r="G106" s="183"/>
      <c r="H106" s="183"/>
      <c r="I106" s="183"/>
      <c r="J106" s="184">
        <f>J241</f>
        <v>0</v>
      </c>
      <c r="K106" s="181"/>
      <c r="L106" s="185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9" customFormat="1" ht="24.96" customHeight="1">
      <c r="A107" s="9"/>
      <c r="B107" s="180"/>
      <c r="C107" s="181"/>
      <c r="D107" s="182" t="s">
        <v>1229</v>
      </c>
      <c r="E107" s="183"/>
      <c r="F107" s="183"/>
      <c r="G107" s="183"/>
      <c r="H107" s="183"/>
      <c r="I107" s="183"/>
      <c r="J107" s="184">
        <f>J322</f>
        <v>0</v>
      </c>
      <c r="K107" s="181"/>
      <c r="L107" s="185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9" customFormat="1" ht="24.96" customHeight="1">
      <c r="A108" s="9"/>
      <c r="B108" s="180"/>
      <c r="C108" s="181"/>
      <c r="D108" s="182" t="s">
        <v>1230</v>
      </c>
      <c r="E108" s="183"/>
      <c r="F108" s="183"/>
      <c r="G108" s="183"/>
      <c r="H108" s="183"/>
      <c r="I108" s="183"/>
      <c r="J108" s="184">
        <f>J441</f>
        <v>0</v>
      </c>
      <c r="K108" s="181"/>
      <c r="L108" s="185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9" customFormat="1" ht="24.96" customHeight="1">
      <c r="A109" s="9"/>
      <c r="B109" s="180"/>
      <c r="C109" s="181"/>
      <c r="D109" s="182" t="s">
        <v>1231</v>
      </c>
      <c r="E109" s="183"/>
      <c r="F109" s="183"/>
      <c r="G109" s="183"/>
      <c r="H109" s="183"/>
      <c r="I109" s="183"/>
      <c r="J109" s="184">
        <f>J450</f>
        <v>0</v>
      </c>
      <c r="K109" s="181"/>
      <c r="L109" s="185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9" customFormat="1" ht="24.96" customHeight="1">
      <c r="A110" s="9"/>
      <c r="B110" s="180"/>
      <c r="C110" s="181"/>
      <c r="D110" s="182" t="s">
        <v>1232</v>
      </c>
      <c r="E110" s="183"/>
      <c r="F110" s="183"/>
      <c r="G110" s="183"/>
      <c r="H110" s="183"/>
      <c r="I110" s="183"/>
      <c r="J110" s="184">
        <f>J503</f>
        <v>0</v>
      </c>
      <c r="K110" s="181"/>
      <c r="L110" s="185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9" customFormat="1" ht="24.96" customHeight="1">
      <c r="A111" s="9"/>
      <c r="B111" s="180"/>
      <c r="C111" s="181"/>
      <c r="D111" s="182" t="s">
        <v>1233</v>
      </c>
      <c r="E111" s="183"/>
      <c r="F111" s="183"/>
      <c r="G111" s="183"/>
      <c r="H111" s="183"/>
      <c r="I111" s="183"/>
      <c r="J111" s="184">
        <f>J512</f>
        <v>0</v>
      </c>
      <c r="K111" s="181"/>
      <c r="L111" s="185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2" customFormat="1" ht="21.84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67"/>
      <c r="C113" s="68"/>
      <c r="D113" s="68"/>
      <c r="E113" s="68"/>
      <c r="F113" s="68"/>
      <c r="G113" s="68"/>
      <c r="H113" s="68"/>
      <c r="I113" s="68"/>
      <c r="J113" s="68"/>
      <c r="K113" s="68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7" s="2" customFormat="1" ht="6.96" customHeight="1">
      <c r="A117" s="39"/>
      <c r="B117" s="69"/>
      <c r="C117" s="70"/>
      <c r="D117" s="70"/>
      <c r="E117" s="70"/>
      <c r="F117" s="70"/>
      <c r="G117" s="70"/>
      <c r="H117" s="70"/>
      <c r="I117" s="70"/>
      <c r="J117" s="70"/>
      <c r="K117" s="70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24.96" customHeight="1">
      <c r="A118" s="39"/>
      <c r="B118" s="40"/>
      <c r="C118" s="24" t="s">
        <v>121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16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6.5" customHeight="1">
      <c r="A121" s="39"/>
      <c r="B121" s="40"/>
      <c r="C121" s="41"/>
      <c r="D121" s="41"/>
      <c r="E121" s="175" t="str">
        <f>E7</f>
        <v>ZŠ Mařádkova - hala - rekonstrukce</v>
      </c>
      <c r="F121" s="33"/>
      <c r="G121" s="33"/>
      <c r="H121" s="33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94</v>
      </c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6.5" customHeight="1">
      <c r="A123" s="39"/>
      <c r="B123" s="40"/>
      <c r="C123" s="41"/>
      <c r="D123" s="41"/>
      <c r="E123" s="77" t="str">
        <f>E9</f>
        <v>D.1.2.1.a - Zdravotně technické instalace 1NP</v>
      </c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2" customHeight="1">
      <c r="A125" s="39"/>
      <c r="B125" s="40"/>
      <c r="C125" s="33" t="s">
        <v>20</v>
      </c>
      <c r="D125" s="41"/>
      <c r="E125" s="41"/>
      <c r="F125" s="28" t="str">
        <f>F12</f>
        <v>Mařádkova 518/15, Předměstí, 746 01 Opava</v>
      </c>
      <c r="G125" s="41"/>
      <c r="H125" s="41"/>
      <c r="I125" s="33" t="s">
        <v>22</v>
      </c>
      <c r="J125" s="80" t="str">
        <f>IF(J12="","",J12)</f>
        <v>26. 1. 2026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40.05" customHeight="1">
      <c r="A127" s="39"/>
      <c r="B127" s="40"/>
      <c r="C127" s="33" t="s">
        <v>24</v>
      </c>
      <c r="D127" s="41"/>
      <c r="E127" s="41"/>
      <c r="F127" s="28" t="str">
        <f>E15</f>
        <v>Statutární město Opava</v>
      </c>
      <c r="G127" s="41"/>
      <c r="H127" s="41"/>
      <c r="I127" s="33" t="s">
        <v>30</v>
      </c>
      <c r="J127" s="37" t="str">
        <f>E21</f>
        <v>ARCHITEKTONICKÁ KANCELÁŘ CHVÁTAL</v>
      </c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5.15" customHeight="1">
      <c r="A128" s="39"/>
      <c r="B128" s="40"/>
      <c r="C128" s="33" t="s">
        <v>28</v>
      </c>
      <c r="D128" s="41"/>
      <c r="E128" s="41"/>
      <c r="F128" s="28" t="str">
        <f>IF(E18="","",E18)</f>
        <v>Vyplň údaj</v>
      </c>
      <c r="G128" s="41"/>
      <c r="H128" s="41"/>
      <c r="I128" s="33" t="s">
        <v>33</v>
      </c>
      <c r="J128" s="37" t="str">
        <f>E24</f>
        <v xml:space="preserve"> </v>
      </c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0.32" customHeigh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11" customFormat="1" ht="29.28" customHeight="1">
      <c r="A130" s="192"/>
      <c r="B130" s="193"/>
      <c r="C130" s="194" t="s">
        <v>122</v>
      </c>
      <c r="D130" s="195" t="s">
        <v>61</v>
      </c>
      <c r="E130" s="195" t="s">
        <v>57</v>
      </c>
      <c r="F130" s="195" t="s">
        <v>58</v>
      </c>
      <c r="G130" s="195" t="s">
        <v>123</v>
      </c>
      <c r="H130" s="195" t="s">
        <v>124</v>
      </c>
      <c r="I130" s="195" t="s">
        <v>125</v>
      </c>
      <c r="J130" s="195" t="s">
        <v>98</v>
      </c>
      <c r="K130" s="196" t="s">
        <v>126</v>
      </c>
      <c r="L130" s="197"/>
      <c r="M130" s="101" t="s">
        <v>1</v>
      </c>
      <c r="N130" s="102" t="s">
        <v>40</v>
      </c>
      <c r="O130" s="102" t="s">
        <v>127</v>
      </c>
      <c r="P130" s="102" t="s">
        <v>128</v>
      </c>
      <c r="Q130" s="102" t="s">
        <v>129</v>
      </c>
      <c r="R130" s="102" t="s">
        <v>130</v>
      </c>
      <c r="S130" s="102" t="s">
        <v>131</v>
      </c>
      <c r="T130" s="103" t="s">
        <v>132</v>
      </c>
      <c r="U130" s="192"/>
      <c r="V130" s="192"/>
      <c r="W130" s="192"/>
      <c r="X130" s="192"/>
      <c r="Y130" s="192"/>
      <c r="Z130" s="192"/>
      <c r="AA130" s="192"/>
      <c r="AB130" s="192"/>
      <c r="AC130" s="192"/>
      <c r="AD130" s="192"/>
      <c r="AE130" s="192"/>
    </row>
    <row r="131" s="2" customFormat="1" ht="22.8" customHeight="1">
      <c r="A131" s="39"/>
      <c r="B131" s="40"/>
      <c r="C131" s="108" t="s">
        <v>133</v>
      </c>
      <c r="D131" s="41"/>
      <c r="E131" s="41"/>
      <c r="F131" s="41"/>
      <c r="G131" s="41"/>
      <c r="H131" s="41"/>
      <c r="I131" s="41"/>
      <c r="J131" s="198">
        <f>BK131</f>
        <v>0</v>
      </c>
      <c r="K131" s="41"/>
      <c r="L131" s="45"/>
      <c r="M131" s="104"/>
      <c r="N131" s="199"/>
      <c r="O131" s="105"/>
      <c r="P131" s="200">
        <f>P132+P177+P182+P195+P206+P211+P214+P225+P238+P241+P322+P441+P450+P503+P512</f>
        <v>0</v>
      </c>
      <c r="Q131" s="105"/>
      <c r="R131" s="200">
        <f>R132+R177+R182+R195+R206+R211+R214+R225+R238+R241+R322+R441+R450+R503+R512</f>
        <v>0</v>
      </c>
      <c r="S131" s="105"/>
      <c r="T131" s="201">
        <f>T132+T177+T182+T195+T206+T211+T214+T225+T238+T241+T322+T441+T450+T503+T512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75</v>
      </c>
      <c r="AU131" s="18" t="s">
        <v>100</v>
      </c>
      <c r="BK131" s="202">
        <f>BK132+BK177+BK182+BK195+BK206+BK211+BK214+BK225+BK238+BK241+BK322+BK441+BK450+BK503+BK512</f>
        <v>0</v>
      </c>
    </row>
    <row r="132" s="12" customFormat="1" ht="25.92" customHeight="1">
      <c r="A132" s="12"/>
      <c r="B132" s="203"/>
      <c r="C132" s="204"/>
      <c r="D132" s="205" t="s">
        <v>75</v>
      </c>
      <c r="E132" s="206" t="s">
        <v>630</v>
      </c>
      <c r="F132" s="206" t="s">
        <v>1234</v>
      </c>
      <c r="G132" s="204"/>
      <c r="H132" s="204"/>
      <c r="I132" s="207"/>
      <c r="J132" s="208">
        <f>BK132</f>
        <v>0</v>
      </c>
      <c r="K132" s="204"/>
      <c r="L132" s="209"/>
      <c r="M132" s="210"/>
      <c r="N132" s="211"/>
      <c r="O132" s="211"/>
      <c r="P132" s="212">
        <f>SUM(P133:P176)</f>
        <v>0</v>
      </c>
      <c r="Q132" s="211"/>
      <c r="R132" s="212">
        <f>SUM(R133:R176)</f>
        <v>0</v>
      </c>
      <c r="S132" s="211"/>
      <c r="T132" s="213">
        <f>SUM(T133:T176)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4" t="s">
        <v>84</v>
      </c>
      <c r="AT132" s="215" t="s">
        <v>75</v>
      </c>
      <c r="AU132" s="215" t="s">
        <v>76</v>
      </c>
      <c r="AY132" s="214" t="s">
        <v>136</v>
      </c>
      <c r="BK132" s="216">
        <f>SUM(BK133:BK176)</f>
        <v>0</v>
      </c>
    </row>
    <row r="133" s="2" customFormat="1" ht="21.75" customHeight="1">
      <c r="A133" s="39"/>
      <c r="B133" s="40"/>
      <c r="C133" s="219" t="s">
        <v>84</v>
      </c>
      <c r="D133" s="219" t="s">
        <v>139</v>
      </c>
      <c r="E133" s="220" t="s">
        <v>1235</v>
      </c>
      <c r="F133" s="221" t="s">
        <v>1236</v>
      </c>
      <c r="G133" s="222" t="s">
        <v>163</v>
      </c>
      <c r="H133" s="223">
        <v>76.799999999999997</v>
      </c>
      <c r="I133" s="224"/>
      <c r="J133" s="225">
        <f>ROUND(I133*H133,2)</f>
        <v>0</v>
      </c>
      <c r="K133" s="221" t="s">
        <v>1</v>
      </c>
      <c r="L133" s="45"/>
      <c r="M133" s="226" t="s">
        <v>1</v>
      </c>
      <c r="N133" s="227" t="s">
        <v>41</v>
      </c>
      <c r="O133" s="92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144</v>
      </c>
      <c r="AT133" s="230" t="s">
        <v>139</v>
      </c>
      <c r="AU133" s="230" t="s">
        <v>84</v>
      </c>
      <c r="AY133" s="18" t="s">
        <v>136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8" t="s">
        <v>84</v>
      </c>
      <c r="BK133" s="231">
        <f>ROUND(I133*H133,2)</f>
        <v>0</v>
      </c>
      <c r="BL133" s="18" t="s">
        <v>144</v>
      </c>
      <c r="BM133" s="230" t="s">
        <v>86</v>
      </c>
    </row>
    <row r="134" s="2" customFormat="1">
      <c r="A134" s="39"/>
      <c r="B134" s="40"/>
      <c r="C134" s="41"/>
      <c r="D134" s="232" t="s">
        <v>146</v>
      </c>
      <c r="E134" s="41"/>
      <c r="F134" s="233" t="s">
        <v>1236</v>
      </c>
      <c r="G134" s="41"/>
      <c r="H134" s="41"/>
      <c r="I134" s="234"/>
      <c r="J134" s="41"/>
      <c r="K134" s="41"/>
      <c r="L134" s="45"/>
      <c r="M134" s="235"/>
      <c r="N134" s="236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146</v>
      </c>
      <c r="AU134" s="18" t="s">
        <v>84</v>
      </c>
    </row>
    <row r="135" s="2" customFormat="1" ht="21.75" customHeight="1">
      <c r="A135" s="39"/>
      <c r="B135" s="40"/>
      <c r="C135" s="219" t="s">
        <v>86</v>
      </c>
      <c r="D135" s="219" t="s">
        <v>139</v>
      </c>
      <c r="E135" s="220" t="s">
        <v>1237</v>
      </c>
      <c r="F135" s="221" t="s">
        <v>1238</v>
      </c>
      <c r="G135" s="222" t="s">
        <v>163</v>
      </c>
      <c r="H135" s="223">
        <v>76.799999999999997</v>
      </c>
      <c r="I135" s="224"/>
      <c r="J135" s="225">
        <f>ROUND(I135*H135,2)</f>
        <v>0</v>
      </c>
      <c r="K135" s="221" t="s">
        <v>1</v>
      </c>
      <c r="L135" s="45"/>
      <c r="M135" s="226" t="s">
        <v>1</v>
      </c>
      <c r="N135" s="227" t="s">
        <v>41</v>
      </c>
      <c r="O135" s="92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144</v>
      </c>
      <c r="AT135" s="230" t="s">
        <v>139</v>
      </c>
      <c r="AU135" s="230" t="s">
        <v>84</v>
      </c>
      <c r="AY135" s="18" t="s">
        <v>136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84</v>
      </c>
      <c r="BK135" s="231">
        <f>ROUND(I135*H135,2)</f>
        <v>0</v>
      </c>
      <c r="BL135" s="18" t="s">
        <v>144</v>
      </c>
      <c r="BM135" s="230" t="s">
        <v>144</v>
      </c>
    </row>
    <row r="136" s="2" customFormat="1">
      <c r="A136" s="39"/>
      <c r="B136" s="40"/>
      <c r="C136" s="41"/>
      <c r="D136" s="232" t="s">
        <v>146</v>
      </c>
      <c r="E136" s="41"/>
      <c r="F136" s="233" t="s">
        <v>1238</v>
      </c>
      <c r="G136" s="41"/>
      <c r="H136" s="41"/>
      <c r="I136" s="234"/>
      <c r="J136" s="41"/>
      <c r="K136" s="41"/>
      <c r="L136" s="45"/>
      <c r="M136" s="235"/>
      <c r="N136" s="236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146</v>
      </c>
      <c r="AU136" s="18" t="s">
        <v>84</v>
      </c>
    </row>
    <row r="137" s="2" customFormat="1" ht="16.5" customHeight="1">
      <c r="A137" s="39"/>
      <c r="B137" s="40"/>
      <c r="C137" s="219" t="s">
        <v>193</v>
      </c>
      <c r="D137" s="219" t="s">
        <v>139</v>
      </c>
      <c r="E137" s="220" t="s">
        <v>1239</v>
      </c>
      <c r="F137" s="221" t="s">
        <v>1240</v>
      </c>
      <c r="G137" s="222" t="s">
        <v>142</v>
      </c>
      <c r="H137" s="223">
        <v>30</v>
      </c>
      <c r="I137" s="224"/>
      <c r="J137" s="225">
        <f>ROUND(I137*H137,2)</f>
        <v>0</v>
      </c>
      <c r="K137" s="221" t="s">
        <v>1</v>
      </c>
      <c r="L137" s="45"/>
      <c r="M137" s="226" t="s">
        <v>1</v>
      </c>
      <c r="N137" s="227" t="s">
        <v>41</v>
      </c>
      <c r="O137" s="92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144</v>
      </c>
      <c r="AT137" s="230" t="s">
        <v>139</v>
      </c>
      <c r="AU137" s="230" t="s">
        <v>84</v>
      </c>
      <c r="AY137" s="18" t="s">
        <v>136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84</v>
      </c>
      <c r="BK137" s="231">
        <f>ROUND(I137*H137,2)</f>
        <v>0</v>
      </c>
      <c r="BL137" s="18" t="s">
        <v>144</v>
      </c>
      <c r="BM137" s="230" t="s">
        <v>204</v>
      </c>
    </row>
    <row r="138" s="2" customFormat="1">
      <c r="A138" s="39"/>
      <c r="B138" s="40"/>
      <c r="C138" s="41"/>
      <c r="D138" s="232" t="s">
        <v>146</v>
      </c>
      <c r="E138" s="41"/>
      <c r="F138" s="233" t="s">
        <v>1240</v>
      </c>
      <c r="G138" s="41"/>
      <c r="H138" s="41"/>
      <c r="I138" s="234"/>
      <c r="J138" s="41"/>
      <c r="K138" s="41"/>
      <c r="L138" s="45"/>
      <c r="M138" s="235"/>
      <c r="N138" s="236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146</v>
      </c>
      <c r="AU138" s="18" t="s">
        <v>84</v>
      </c>
    </row>
    <row r="139" s="14" customFormat="1">
      <c r="A139" s="14"/>
      <c r="B139" s="249"/>
      <c r="C139" s="250"/>
      <c r="D139" s="232" t="s">
        <v>150</v>
      </c>
      <c r="E139" s="251" t="s">
        <v>1</v>
      </c>
      <c r="F139" s="252" t="s">
        <v>1241</v>
      </c>
      <c r="G139" s="250"/>
      <c r="H139" s="253">
        <v>30</v>
      </c>
      <c r="I139" s="254"/>
      <c r="J139" s="250"/>
      <c r="K139" s="250"/>
      <c r="L139" s="255"/>
      <c r="M139" s="256"/>
      <c r="N139" s="257"/>
      <c r="O139" s="257"/>
      <c r="P139" s="257"/>
      <c r="Q139" s="257"/>
      <c r="R139" s="257"/>
      <c r="S139" s="257"/>
      <c r="T139" s="258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9" t="s">
        <v>150</v>
      </c>
      <c r="AU139" s="259" t="s">
        <v>84</v>
      </c>
      <c r="AV139" s="14" t="s">
        <v>86</v>
      </c>
      <c r="AW139" s="14" t="s">
        <v>32</v>
      </c>
      <c r="AX139" s="14" t="s">
        <v>76</v>
      </c>
      <c r="AY139" s="259" t="s">
        <v>136</v>
      </c>
    </row>
    <row r="140" s="15" customFormat="1">
      <c r="A140" s="15"/>
      <c r="B140" s="260"/>
      <c r="C140" s="261"/>
      <c r="D140" s="232" t="s">
        <v>150</v>
      </c>
      <c r="E140" s="262" t="s">
        <v>1</v>
      </c>
      <c r="F140" s="263" t="s">
        <v>153</v>
      </c>
      <c r="G140" s="261"/>
      <c r="H140" s="264">
        <v>30</v>
      </c>
      <c r="I140" s="265"/>
      <c r="J140" s="261"/>
      <c r="K140" s="261"/>
      <c r="L140" s="266"/>
      <c r="M140" s="267"/>
      <c r="N140" s="268"/>
      <c r="O140" s="268"/>
      <c r="P140" s="268"/>
      <c r="Q140" s="268"/>
      <c r="R140" s="268"/>
      <c r="S140" s="268"/>
      <c r="T140" s="269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70" t="s">
        <v>150</v>
      </c>
      <c r="AU140" s="270" t="s">
        <v>84</v>
      </c>
      <c r="AV140" s="15" t="s">
        <v>144</v>
      </c>
      <c r="AW140" s="15" t="s">
        <v>32</v>
      </c>
      <c r="AX140" s="15" t="s">
        <v>84</v>
      </c>
      <c r="AY140" s="270" t="s">
        <v>136</v>
      </c>
    </row>
    <row r="141" s="2" customFormat="1" ht="21.75" customHeight="1">
      <c r="A141" s="39"/>
      <c r="B141" s="40"/>
      <c r="C141" s="219" t="s">
        <v>144</v>
      </c>
      <c r="D141" s="219" t="s">
        <v>139</v>
      </c>
      <c r="E141" s="220" t="s">
        <v>1242</v>
      </c>
      <c r="F141" s="221" t="s">
        <v>1243</v>
      </c>
      <c r="G141" s="222" t="s">
        <v>142</v>
      </c>
      <c r="H141" s="223">
        <v>30</v>
      </c>
      <c r="I141" s="224"/>
      <c r="J141" s="225">
        <f>ROUND(I141*H141,2)</f>
        <v>0</v>
      </c>
      <c r="K141" s="221" t="s">
        <v>1</v>
      </c>
      <c r="L141" s="45"/>
      <c r="M141" s="226" t="s">
        <v>1</v>
      </c>
      <c r="N141" s="227" t="s">
        <v>41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144</v>
      </c>
      <c r="AT141" s="230" t="s">
        <v>139</v>
      </c>
      <c r="AU141" s="230" t="s">
        <v>84</v>
      </c>
      <c r="AY141" s="18" t="s">
        <v>136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84</v>
      </c>
      <c r="BK141" s="231">
        <f>ROUND(I141*H141,2)</f>
        <v>0</v>
      </c>
      <c r="BL141" s="18" t="s">
        <v>144</v>
      </c>
      <c r="BM141" s="230" t="s">
        <v>158</v>
      </c>
    </row>
    <row r="142" s="2" customFormat="1">
      <c r="A142" s="39"/>
      <c r="B142" s="40"/>
      <c r="C142" s="41"/>
      <c r="D142" s="232" t="s">
        <v>146</v>
      </c>
      <c r="E142" s="41"/>
      <c r="F142" s="233" t="s">
        <v>1243</v>
      </c>
      <c r="G142" s="41"/>
      <c r="H142" s="41"/>
      <c r="I142" s="234"/>
      <c r="J142" s="41"/>
      <c r="K142" s="41"/>
      <c r="L142" s="45"/>
      <c r="M142" s="235"/>
      <c r="N142" s="236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146</v>
      </c>
      <c r="AU142" s="18" t="s">
        <v>84</v>
      </c>
    </row>
    <row r="143" s="2" customFormat="1" ht="16.5" customHeight="1">
      <c r="A143" s="39"/>
      <c r="B143" s="40"/>
      <c r="C143" s="219" t="s">
        <v>1244</v>
      </c>
      <c r="D143" s="219" t="s">
        <v>139</v>
      </c>
      <c r="E143" s="220" t="s">
        <v>1245</v>
      </c>
      <c r="F143" s="221" t="s">
        <v>1246</v>
      </c>
      <c r="G143" s="222" t="s">
        <v>163</v>
      </c>
      <c r="H143" s="223">
        <v>0.5</v>
      </c>
      <c r="I143" s="224"/>
      <c r="J143" s="225">
        <f>ROUND(I143*H143,2)</f>
        <v>0</v>
      </c>
      <c r="K143" s="221" t="s">
        <v>1</v>
      </c>
      <c r="L143" s="45"/>
      <c r="M143" s="226" t="s">
        <v>1</v>
      </c>
      <c r="N143" s="227" t="s">
        <v>41</v>
      </c>
      <c r="O143" s="92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144</v>
      </c>
      <c r="AT143" s="230" t="s">
        <v>139</v>
      </c>
      <c r="AU143" s="230" t="s">
        <v>84</v>
      </c>
      <c r="AY143" s="18" t="s">
        <v>136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84</v>
      </c>
      <c r="BK143" s="231">
        <f>ROUND(I143*H143,2)</f>
        <v>0</v>
      </c>
      <c r="BL143" s="18" t="s">
        <v>144</v>
      </c>
      <c r="BM143" s="230" t="s">
        <v>1247</v>
      </c>
    </row>
    <row r="144" s="2" customFormat="1">
      <c r="A144" s="39"/>
      <c r="B144" s="40"/>
      <c r="C144" s="41"/>
      <c r="D144" s="232" t="s">
        <v>146</v>
      </c>
      <c r="E144" s="41"/>
      <c r="F144" s="233" t="s">
        <v>1246</v>
      </c>
      <c r="G144" s="41"/>
      <c r="H144" s="41"/>
      <c r="I144" s="234"/>
      <c r="J144" s="41"/>
      <c r="K144" s="41"/>
      <c r="L144" s="45"/>
      <c r="M144" s="235"/>
      <c r="N144" s="236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146</v>
      </c>
      <c r="AU144" s="18" t="s">
        <v>84</v>
      </c>
    </row>
    <row r="145" s="2" customFormat="1" ht="16.5" customHeight="1">
      <c r="A145" s="39"/>
      <c r="B145" s="40"/>
      <c r="C145" s="219" t="s">
        <v>204</v>
      </c>
      <c r="D145" s="219" t="s">
        <v>139</v>
      </c>
      <c r="E145" s="220" t="s">
        <v>1248</v>
      </c>
      <c r="F145" s="221" t="s">
        <v>1249</v>
      </c>
      <c r="G145" s="222" t="s">
        <v>163</v>
      </c>
      <c r="H145" s="223">
        <v>46.799999999999997</v>
      </c>
      <c r="I145" s="224"/>
      <c r="J145" s="225">
        <f>ROUND(I145*H145,2)</f>
        <v>0</v>
      </c>
      <c r="K145" s="221" t="s">
        <v>1</v>
      </c>
      <c r="L145" s="45"/>
      <c r="M145" s="226" t="s">
        <v>1</v>
      </c>
      <c r="N145" s="227" t="s">
        <v>41</v>
      </c>
      <c r="O145" s="92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144</v>
      </c>
      <c r="AT145" s="230" t="s">
        <v>139</v>
      </c>
      <c r="AU145" s="230" t="s">
        <v>84</v>
      </c>
      <c r="AY145" s="18" t="s">
        <v>136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84</v>
      </c>
      <c r="BK145" s="231">
        <f>ROUND(I145*H145,2)</f>
        <v>0</v>
      </c>
      <c r="BL145" s="18" t="s">
        <v>144</v>
      </c>
      <c r="BM145" s="230" t="s">
        <v>8</v>
      </c>
    </row>
    <row r="146" s="2" customFormat="1">
      <c r="A146" s="39"/>
      <c r="B146" s="40"/>
      <c r="C146" s="41"/>
      <c r="D146" s="232" t="s">
        <v>146</v>
      </c>
      <c r="E146" s="41"/>
      <c r="F146" s="233" t="s">
        <v>1249</v>
      </c>
      <c r="G146" s="41"/>
      <c r="H146" s="41"/>
      <c r="I146" s="234"/>
      <c r="J146" s="41"/>
      <c r="K146" s="41"/>
      <c r="L146" s="45"/>
      <c r="M146" s="235"/>
      <c r="N146" s="236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146</v>
      </c>
      <c r="AU146" s="18" t="s">
        <v>84</v>
      </c>
    </row>
    <row r="147" s="2" customFormat="1" ht="16.5" customHeight="1">
      <c r="A147" s="39"/>
      <c r="B147" s="40"/>
      <c r="C147" s="219" t="s">
        <v>1250</v>
      </c>
      <c r="D147" s="219" t="s">
        <v>139</v>
      </c>
      <c r="E147" s="220" t="s">
        <v>1251</v>
      </c>
      <c r="F147" s="221" t="s">
        <v>1252</v>
      </c>
      <c r="G147" s="222" t="s">
        <v>163</v>
      </c>
      <c r="H147" s="223">
        <v>76.799999999999997</v>
      </c>
      <c r="I147" s="224"/>
      <c r="J147" s="225">
        <f>ROUND(I147*H147,2)</f>
        <v>0</v>
      </c>
      <c r="K147" s="221" t="s">
        <v>1</v>
      </c>
      <c r="L147" s="45"/>
      <c r="M147" s="226" t="s">
        <v>1</v>
      </c>
      <c r="N147" s="227" t="s">
        <v>41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144</v>
      </c>
      <c r="AT147" s="230" t="s">
        <v>139</v>
      </c>
      <c r="AU147" s="230" t="s">
        <v>84</v>
      </c>
      <c r="AY147" s="18" t="s">
        <v>136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84</v>
      </c>
      <c r="BK147" s="231">
        <f>ROUND(I147*H147,2)</f>
        <v>0</v>
      </c>
      <c r="BL147" s="18" t="s">
        <v>144</v>
      </c>
      <c r="BM147" s="230" t="s">
        <v>1253</v>
      </c>
    </row>
    <row r="148" s="2" customFormat="1">
      <c r="A148" s="39"/>
      <c r="B148" s="40"/>
      <c r="C148" s="41"/>
      <c r="D148" s="232" t="s">
        <v>146</v>
      </c>
      <c r="E148" s="41"/>
      <c r="F148" s="233" t="s">
        <v>1252</v>
      </c>
      <c r="G148" s="41"/>
      <c r="H148" s="41"/>
      <c r="I148" s="234"/>
      <c r="J148" s="41"/>
      <c r="K148" s="41"/>
      <c r="L148" s="45"/>
      <c r="M148" s="235"/>
      <c r="N148" s="236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146</v>
      </c>
      <c r="AU148" s="18" t="s">
        <v>84</v>
      </c>
    </row>
    <row r="149" s="2" customFormat="1" ht="21.75" customHeight="1">
      <c r="A149" s="39"/>
      <c r="B149" s="40"/>
      <c r="C149" s="219" t="s">
        <v>158</v>
      </c>
      <c r="D149" s="219" t="s">
        <v>139</v>
      </c>
      <c r="E149" s="220" t="s">
        <v>1254</v>
      </c>
      <c r="F149" s="221" t="s">
        <v>1255</v>
      </c>
      <c r="G149" s="222" t="s">
        <v>163</v>
      </c>
      <c r="H149" s="223">
        <v>23.399999999999999</v>
      </c>
      <c r="I149" s="224"/>
      <c r="J149" s="225">
        <f>ROUND(I149*H149,2)</f>
        <v>0</v>
      </c>
      <c r="K149" s="221" t="s">
        <v>1</v>
      </c>
      <c r="L149" s="45"/>
      <c r="M149" s="226" t="s">
        <v>1</v>
      </c>
      <c r="N149" s="227" t="s">
        <v>41</v>
      </c>
      <c r="O149" s="92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144</v>
      </c>
      <c r="AT149" s="230" t="s">
        <v>139</v>
      </c>
      <c r="AU149" s="230" t="s">
        <v>84</v>
      </c>
      <c r="AY149" s="18" t="s">
        <v>136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84</v>
      </c>
      <c r="BK149" s="231">
        <f>ROUND(I149*H149,2)</f>
        <v>0</v>
      </c>
      <c r="BL149" s="18" t="s">
        <v>144</v>
      </c>
      <c r="BM149" s="230" t="s">
        <v>473</v>
      </c>
    </row>
    <row r="150" s="2" customFormat="1">
      <c r="A150" s="39"/>
      <c r="B150" s="40"/>
      <c r="C150" s="41"/>
      <c r="D150" s="232" t="s">
        <v>146</v>
      </c>
      <c r="E150" s="41"/>
      <c r="F150" s="233" t="s">
        <v>1255</v>
      </c>
      <c r="G150" s="41"/>
      <c r="H150" s="41"/>
      <c r="I150" s="234"/>
      <c r="J150" s="41"/>
      <c r="K150" s="41"/>
      <c r="L150" s="45"/>
      <c r="M150" s="235"/>
      <c r="N150" s="236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146</v>
      </c>
      <c r="AU150" s="18" t="s">
        <v>84</v>
      </c>
    </row>
    <row r="151" s="14" customFormat="1">
      <c r="A151" s="14"/>
      <c r="B151" s="249"/>
      <c r="C151" s="250"/>
      <c r="D151" s="232" t="s">
        <v>150</v>
      </c>
      <c r="E151" s="251" t="s">
        <v>1</v>
      </c>
      <c r="F151" s="252" t="s">
        <v>1256</v>
      </c>
      <c r="G151" s="250"/>
      <c r="H151" s="253">
        <v>23.399999999999999</v>
      </c>
      <c r="I151" s="254"/>
      <c r="J151" s="250"/>
      <c r="K151" s="250"/>
      <c r="L151" s="255"/>
      <c r="M151" s="256"/>
      <c r="N151" s="257"/>
      <c r="O151" s="257"/>
      <c r="P151" s="257"/>
      <c r="Q151" s="257"/>
      <c r="R151" s="257"/>
      <c r="S151" s="257"/>
      <c r="T151" s="258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9" t="s">
        <v>150</v>
      </c>
      <c r="AU151" s="259" t="s">
        <v>84</v>
      </c>
      <c r="AV151" s="14" t="s">
        <v>86</v>
      </c>
      <c r="AW151" s="14" t="s">
        <v>32</v>
      </c>
      <c r="AX151" s="14" t="s">
        <v>76</v>
      </c>
      <c r="AY151" s="259" t="s">
        <v>136</v>
      </c>
    </row>
    <row r="152" s="15" customFormat="1">
      <c r="A152" s="15"/>
      <c r="B152" s="260"/>
      <c r="C152" s="261"/>
      <c r="D152" s="232" t="s">
        <v>150</v>
      </c>
      <c r="E152" s="262" t="s">
        <v>1</v>
      </c>
      <c r="F152" s="263" t="s">
        <v>153</v>
      </c>
      <c r="G152" s="261"/>
      <c r="H152" s="264">
        <v>23.399999999999999</v>
      </c>
      <c r="I152" s="265"/>
      <c r="J152" s="261"/>
      <c r="K152" s="261"/>
      <c r="L152" s="266"/>
      <c r="M152" s="267"/>
      <c r="N152" s="268"/>
      <c r="O152" s="268"/>
      <c r="P152" s="268"/>
      <c r="Q152" s="268"/>
      <c r="R152" s="268"/>
      <c r="S152" s="268"/>
      <c r="T152" s="269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70" t="s">
        <v>150</v>
      </c>
      <c r="AU152" s="270" t="s">
        <v>84</v>
      </c>
      <c r="AV152" s="15" t="s">
        <v>144</v>
      </c>
      <c r="AW152" s="15" t="s">
        <v>32</v>
      </c>
      <c r="AX152" s="15" t="s">
        <v>84</v>
      </c>
      <c r="AY152" s="270" t="s">
        <v>136</v>
      </c>
    </row>
    <row r="153" s="2" customFormat="1" ht="21.75" customHeight="1">
      <c r="A153" s="39"/>
      <c r="B153" s="40"/>
      <c r="C153" s="219" t="s">
        <v>286</v>
      </c>
      <c r="D153" s="219" t="s">
        <v>139</v>
      </c>
      <c r="E153" s="220" t="s">
        <v>1257</v>
      </c>
      <c r="F153" s="221" t="s">
        <v>1258</v>
      </c>
      <c r="G153" s="222" t="s">
        <v>163</v>
      </c>
      <c r="H153" s="223">
        <v>49</v>
      </c>
      <c r="I153" s="224"/>
      <c r="J153" s="225">
        <f>ROUND(I153*H153,2)</f>
        <v>0</v>
      </c>
      <c r="K153" s="221" t="s">
        <v>1</v>
      </c>
      <c r="L153" s="45"/>
      <c r="M153" s="226" t="s">
        <v>1</v>
      </c>
      <c r="N153" s="227" t="s">
        <v>41</v>
      </c>
      <c r="O153" s="92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144</v>
      </c>
      <c r="AT153" s="230" t="s">
        <v>139</v>
      </c>
      <c r="AU153" s="230" t="s">
        <v>84</v>
      </c>
      <c r="AY153" s="18" t="s">
        <v>136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84</v>
      </c>
      <c r="BK153" s="231">
        <f>ROUND(I153*H153,2)</f>
        <v>0</v>
      </c>
      <c r="BL153" s="18" t="s">
        <v>144</v>
      </c>
      <c r="BM153" s="230" t="s">
        <v>1259</v>
      </c>
    </row>
    <row r="154" s="2" customFormat="1">
      <c r="A154" s="39"/>
      <c r="B154" s="40"/>
      <c r="C154" s="41"/>
      <c r="D154" s="232" t="s">
        <v>146</v>
      </c>
      <c r="E154" s="41"/>
      <c r="F154" s="233" t="s">
        <v>1258</v>
      </c>
      <c r="G154" s="41"/>
      <c r="H154" s="41"/>
      <c r="I154" s="234"/>
      <c r="J154" s="41"/>
      <c r="K154" s="41"/>
      <c r="L154" s="45"/>
      <c r="M154" s="235"/>
      <c r="N154" s="236"/>
      <c r="O154" s="92"/>
      <c r="P154" s="92"/>
      <c r="Q154" s="92"/>
      <c r="R154" s="92"/>
      <c r="S154" s="92"/>
      <c r="T154" s="93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146</v>
      </c>
      <c r="AU154" s="18" t="s">
        <v>84</v>
      </c>
    </row>
    <row r="155" s="14" customFormat="1">
      <c r="A155" s="14"/>
      <c r="B155" s="249"/>
      <c r="C155" s="250"/>
      <c r="D155" s="232" t="s">
        <v>150</v>
      </c>
      <c r="E155" s="251" t="s">
        <v>1</v>
      </c>
      <c r="F155" s="252" t="s">
        <v>1260</v>
      </c>
      <c r="G155" s="250"/>
      <c r="H155" s="253">
        <v>49</v>
      </c>
      <c r="I155" s="254"/>
      <c r="J155" s="250"/>
      <c r="K155" s="250"/>
      <c r="L155" s="255"/>
      <c r="M155" s="256"/>
      <c r="N155" s="257"/>
      <c r="O155" s="257"/>
      <c r="P155" s="257"/>
      <c r="Q155" s="257"/>
      <c r="R155" s="257"/>
      <c r="S155" s="257"/>
      <c r="T155" s="258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9" t="s">
        <v>150</v>
      </c>
      <c r="AU155" s="259" t="s">
        <v>84</v>
      </c>
      <c r="AV155" s="14" t="s">
        <v>86</v>
      </c>
      <c r="AW155" s="14" t="s">
        <v>32</v>
      </c>
      <c r="AX155" s="14" t="s">
        <v>76</v>
      </c>
      <c r="AY155" s="259" t="s">
        <v>136</v>
      </c>
    </row>
    <row r="156" s="15" customFormat="1">
      <c r="A156" s="15"/>
      <c r="B156" s="260"/>
      <c r="C156" s="261"/>
      <c r="D156" s="232" t="s">
        <v>150</v>
      </c>
      <c r="E156" s="262" t="s">
        <v>1</v>
      </c>
      <c r="F156" s="263" t="s">
        <v>153</v>
      </c>
      <c r="G156" s="261"/>
      <c r="H156" s="264">
        <v>49</v>
      </c>
      <c r="I156" s="265"/>
      <c r="J156" s="261"/>
      <c r="K156" s="261"/>
      <c r="L156" s="266"/>
      <c r="M156" s="267"/>
      <c r="N156" s="268"/>
      <c r="O156" s="268"/>
      <c r="P156" s="268"/>
      <c r="Q156" s="268"/>
      <c r="R156" s="268"/>
      <c r="S156" s="268"/>
      <c r="T156" s="269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70" t="s">
        <v>150</v>
      </c>
      <c r="AU156" s="270" t="s">
        <v>84</v>
      </c>
      <c r="AV156" s="15" t="s">
        <v>144</v>
      </c>
      <c r="AW156" s="15" t="s">
        <v>32</v>
      </c>
      <c r="AX156" s="15" t="s">
        <v>84</v>
      </c>
      <c r="AY156" s="270" t="s">
        <v>136</v>
      </c>
    </row>
    <row r="157" s="2" customFormat="1" ht="21.75" customHeight="1">
      <c r="A157" s="39"/>
      <c r="B157" s="40"/>
      <c r="C157" s="219" t="s">
        <v>1247</v>
      </c>
      <c r="D157" s="219" t="s">
        <v>139</v>
      </c>
      <c r="E157" s="220" t="s">
        <v>1261</v>
      </c>
      <c r="F157" s="221" t="s">
        <v>1262</v>
      </c>
      <c r="G157" s="222" t="s">
        <v>163</v>
      </c>
      <c r="H157" s="223">
        <v>49</v>
      </c>
      <c r="I157" s="224"/>
      <c r="J157" s="225">
        <f>ROUND(I157*H157,2)</f>
        <v>0</v>
      </c>
      <c r="K157" s="221" t="s">
        <v>1</v>
      </c>
      <c r="L157" s="45"/>
      <c r="M157" s="226" t="s">
        <v>1</v>
      </c>
      <c r="N157" s="227" t="s">
        <v>41</v>
      </c>
      <c r="O157" s="92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0" t="s">
        <v>144</v>
      </c>
      <c r="AT157" s="230" t="s">
        <v>139</v>
      </c>
      <c r="AU157" s="230" t="s">
        <v>84</v>
      </c>
      <c r="AY157" s="18" t="s">
        <v>136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8" t="s">
        <v>84</v>
      </c>
      <c r="BK157" s="231">
        <f>ROUND(I157*H157,2)</f>
        <v>0</v>
      </c>
      <c r="BL157" s="18" t="s">
        <v>144</v>
      </c>
      <c r="BM157" s="230" t="s">
        <v>154</v>
      </c>
    </row>
    <row r="158" s="2" customFormat="1">
      <c r="A158" s="39"/>
      <c r="B158" s="40"/>
      <c r="C158" s="41"/>
      <c r="D158" s="232" t="s">
        <v>146</v>
      </c>
      <c r="E158" s="41"/>
      <c r="F158" s="233" t="s">
        <v>1262</v>
      </c>
      <c r="G158" s="41"/>
      <c r="H158" s="41"/>
      <c r="I158" s="234"/>
      <c r="J158" s="41"/>
      <c r="K158" s="41"/>
      <c r="L158" s="45"/>
      <c r="M158" s="235"/>
      <c r="N158" s="236"/>
      <c r="O158" s="92"/>
      <c r="P158" s="92"/>
      <c r="Q158" s="92"/>
      <c r="R158" s="92"/>
      <c r="S158" s="92"/>
      <c r="T158" s="93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146</v>
      </c>
      <c r="AU158" s="18" t="s">
        <v>84</v>
      </c>
    </row>
    <row r="159" s="2" customFormat="1" ht="16.5" customHeight="1">
      <c r="A159" s="39"/>
      <c r="B159" s="40"/>
      <c r="C159" s="219" t="s">
        <v>1263</v>
      </c>
      <c r="D159" s="219" t="s">
        <v>139</v>
      </c>
      <c r="E159" s="220" t="s">
        <v>1264</v>
      </c>
      <c r="F159" s="221" t="s">
        <v>1265</v>
      </c>
      <c r="G159" s="222" t="s">
        <v>163</v>
      </c>
      <c r="H159" s="223">
        <v>51.200000000000003</v>
      </c>
      <c r="I159" s="224"/>
      <c r="J159" s="225">
        <f>ROUND(I159*H159,2)</f>
        <v>0</v>
      </c>
      <c r="K159" s="221" t="s">
        <v>1</v>
      </c>
      <c r="L159" s="45"/>
      <c r="M159" s="226" t="s">
        <v>1</v>
      </c>
      <c r="N159" s="227" t="s">
        <v>41</v>
      </c>
      <c r="O159" s="92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0" t="s">
        <v>144</v>
      </c>
      <c r="AT159" s="230" t="s">
        <v>139</v>
      </c>
      <c r="AU159" s="230" t="s">
        <v>84</v>
      </c>
      <c r="AY159" s="18" t="s">
        <v>136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8" t="s">
        <v>84</v>
      </c>
      <c r="BK159" s="231">
        <f>ROUND(I159*H159,2)</f>
        <v>0</v>
      </c>
      <c r="BL159" s="18" t="s">
        <v>144</v>
      </c>
      <c r="BM159" s="230" t="s">
        <v>170</v>
      </c>
    </row>
    <row r="160" s="2" customFormat="1">
      <c r="A160" s="39"/>
      <c r="B160" s="40"/>
      <c r="C160" s="41"/>
      <c r="D160" s="232" t="s">
        <v>146</v>
      </c>
      <c r="E160" s="41"/>
      <c r="F160" s="233" t="s">
        <v>1265</v>
      </c>
      <c r="G160" s="41"/>
      <c r="H160" s="41"/>
      <c r="I160" s="234"/>
      <c r="J160" s="41"/>
      <c r="K160" s="41"/>
      <c r="L160" s="45"/>
      <c r="M160" s="235"/>
      <c r="N160" s="236"/>
      <c r="O160" s="92"/>
      <c r="P160" s="92"/>
      <c r="Q160" s="92"/>
      <c r="R160" s="92"/>
      <c r="S160" s="92"/>
      <c r="T160" s="93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146</v>
      </c>
      <c r="AU160" s="18" t="s">
        <v>84</v>
      </c>
    </row>
    <row r="161" s="14" customFormat="1">
      <c r="A161" s="14"/>
      <c r="B161" s="249"/>
      <c r="C161" s="250"/>
      <c r="D161" s="232" t="s">
        <v>150</v>
      </c>
      <c r="E161" s="251" t="s">
        <v>1</v>
      </c>
      <c r="F161" s="252" t="s">
        <v>1266</v>
      </c>
      <c r="G161" s="250"/>
      <c r="H161" s="253">
        <v>51.200000000000003</v>
      </c>
      <c r="I161" s="254"/>
      <c r="J161" s="250"/>
      <c r="K161" s="250"/>
      <c r="L161" s="255"/>
      <c r="M161" s="256"/>
      <c r="N161" s="257"/>
      <c r="O161" s="257"/>
      <c r="P161" s="257"/>
      <c r="Q161" s="257"/>
      <c r="R161" s="257"/>
      <c r="S161" s="257"/>
      <c r="T161" s="258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9" t="s">
        <v>150</v>
      </c>
      <c r="AU161" s="259" t="s">
        <v>84</v>
      </c>
      <c r="AV161" s="14" t="s">
        <v>86</v>
      </c>
      <c r="AW161" s="14" t="s">
        <v>32</v>
      </c>
      <c r="AX161" s="14" t="s">
        <v>76</v>
      </c>
      <c r="AY161" s="259" t="s">
        <v>136</v>
      </c>
    </row>
    <row r="162" s="15" customFormat="1">
      <c r="A162" s="15"/>
      <c r="B162" s="260"/>
      <c r="C162" s="261"/>
      <c r="D162" s="232" t="s">
        <v>150</v>
      </c>
      <c r="E162" s="262" t="s">
        <v>1</v>
      </c>
      <c r="F162" s="263" t="s">
        <v>153</v>
      </c>
      <c r="G162" s="261"/>
      <c r="H162" s="264">
        <v>51.200000000000003</v>
      </c>
      <c r="I162" s="265"/>
      <c r="J162" s="261"/>
      <c r="K162" s="261"/>
      <c r="L162" s="266"/>
      <c r="M162" s="267"/>
      <c r="N162" s="268"/>
      <c r="O162" s="268"/>
      <c r="P162" s="268"/>
      <c r="Q162" s="268"/>
      <c r="R162" s="268"/>
      <c r="S162" s="268"/>
      <c r="T162" s="269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70" t="s">
        <v>150</v>
      </c>
      <c r="AU162" s="270" t="s">
        <v>84</v>
      </c>
      <c r="AV162" s="15" t="s">
        <v>144</v>
      </c>
      <c r="AW162" s="15" t="s">
        <v>32</v>
      </c>
      <c r="AX162" s="15" t="s">
        <v>84</v>
      </c>
      <c r="AY162" s="270" t="s">
        <v>136</v>
      </c>
    </row>
    <row r="163" s="2" customFormat="1" ht="16.5" customHeight="1">
      <c r="A163" s="39"/>
      <c r="B163" s="40"/>
      <c r="C163" s="219" t="s">
        <v>8</v>
      </c>
      <c r="D163" s="219" t="s">
        <v>139</v>
      </c>
      <c r="E163" s="220" t="s">
        <v>1267</v>
      </c>
      <c r="F163" s="221" t="s">
        <v>1268</v>
      </c>
      <c r="G163" s="222" t="s">
        <v>163</v>
      </c>
      <c r="H163" s="223">
        <v>23.399999999999999</v>
      </c>
      <c r="I163" s="224"/>
      <c r="J163" s="225">
        <f>ROUND(I163*H163,2)</f>
        <v>0</v>
      </c>
      <c r="K163" s="221" t="s">
        <v>1</v>
      </c>
      <c r="L163" s="45"/>
      <c r="M163" s="226" t="s">
        <v>1</v>
      </c>
      <c r="N163" s="227" t="s">
        <v>41</v>
      </c>
      <c r="O163" s="92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144</v>
      </c>
      <c r="AT163" s="230" t="s">
        <v>139</v>
      </c>
      <c r="AU163" s="230" t="s">
        <v>84</v>
      </c>
      <c r="AY163" s="18" t="s">
        <v>136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84</v>
      </c>
      <c r="BK163" s="231">
        <f>ROUND(I163*H163,2)</f>
        <v>0</v>
      </c>
      <c r="BL163" s="18" t="s">
        <v>144</v>
      </c>
      <c r="BM163" s="230" t="s">
        <v>196</v>
      </c>
    </row>
    <row r="164" s="2" customFormat="1">
      <c r="A164" s="39"/>
      <c r="B164" s="40"/>
      <c r="C164" s="41"/>
      <c r="D164" s="232" t="s">
        <v>146</v>
      </c>
      <c r="E164" s="41"/>
      <c r="F164" s="233" t="s">
        <v>1268</v>
      </c>
      <c r="G164" s="41"/>
      <c r="H164" s="41"/>
      <c r="I164" s="234"/>
      <c r="J164" s="41"/>
      <c r="K164" s="41"/>
      <c r="L164" s="45"/>
      <c r="M164" s="235"/>
      <c r="N164" s="236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146</v>
      </c>
      <c r="AU164" s="18" t="s">
        <v>84</v>
      </c>
    </row>
    <row r="165" s="14" customFormat="1">
      <c r="A165" s="14"/>
      <c r="B165" s="249"/>
      <c r="C165" s="250"/>
      <c r="D165" s="232" t="s">
        <v>150</v>
      </c>
      <c r="E165" s="251" t="s">
        <v>1</v>
      </c>
      <c r="F165" s="252" t="s">
        <v>1269</v>
      </c>
      <c r="G165" s="250"/>
      <c r="H165" s="253">
        <v>23.399999999999999</v>
      </c>
      <c r="I165" s="254"/>
      <c r="J165" s="250"/>
      <c r="K165" s="250"/>
      <c r="L165" s="255"/>
      <c r="M165" s="256"/>
      <c r="N165" s="257"/>
      <c r="O165" s="257"/>
      <c r="P165" s="257"/>
      <c r="Q165" s="257"/>
      <c r="R165" s="257"/>
      <c r="S165" s="257"/>
      <c r="T165" s="258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9" t="s">
        <v>150</v>
      </c>
      <c r="AU165" s="259" t="s">
        <v>84</v>
      </c>
      <c r="AV165" s="14" t="s">
        <v>86</v>
      </c>
      <c r="AW165" s="14" t="s">
        <v>32</v>
      </c>
      <c r="AX165" s="14" t="s">
        <v>76</v>
      </c>
      <c r="AY165" s="259" t="s">
        <v>136</v>
      </c>
    </row>
    <row r="166" s="15" customFormat="1">
      <c r="A166" s="15"/>
      <c r="B166" s="260"/>
      <c r="C166" s="261"/>
      <c r="D166" s="232" t="s">
        <v>150</v>
      </c>
      <c r="E166" s="262" t="s">
        <v>1</v>
      </c>
      <c r="F166" s="263" t="s">
        <v>153</v>
      </c>
      <c r="G166" s="261"/>
      <c r="H166" s="264">
        <v>23.399999999999999</v>
      </c>
      <c r="I166" s="265"/>
      <c r="J166" s="261"/>
      <c r="K166" s="261"/>
      <c r="L166" s="266"/>
      <c r="M166" s="267"/>
      <c r="N166" s="268"/>
      <c r="O166" s="268"/>
      <c r="P166" s="268"/>
      <c r="Q166" s="268"/>
      <c r="R166" s="268"/>
      <c r="S166" s="268"/>
      <c r="T166" s="269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70" t="s">
        <v>150</v>
      </c>
      <c r="AU166" s="270" t="s">
        <v>84</v>
      </c>
      <c r="AV166" s="15" t="s">
        <v>144</v>
      </c>
      <c r="AW166" s="15" t="s">
        <v>32</v>
      </c>
      <c r="AX166" s="15" t="s">
        <v>84</v>
      </c>
      <c r="AY166" s="270" t="s">
        <v>136</v>
      </c>
    </row>
    <row r="167" s="2" customFormat="1" ht="16.5" customHeight="1">
      <c r="A167" s="39"/>
      <c r="B167" s="40"/>
      <c r="C167" s="219" t="s">
        <v>1270</v>
      </c>
      <c r="D167" s="219" t="s">
        <v>139</v>
      </c>
      <c r="E167" s="220" t="s">
        <v>1271</v>
      </c>
      <c r="F167" s="221" t="s">
        <v>1272</v>
      </c>
      <c r="G167" s="222" t="s">
        <v>163</v>
      </c>
      <c r="H167" s="223">
        <v>39.200000000000003</v>
      </c>
      <c r="I167" s="224"/>
      <c r="J167" s="225">
        <f>ROUND(I167*H167,2)</f>
        <v>0</v>
      </c>
      <c r="K167" s="221" t="s">
        <v>1</v>
      </c>
      <c r="L167" s="45"/>
      <c r="M167" s="226" t="s">
        <v>1</v>
      </c>
      <c r="N167" s="227" t="s">
        <v>41</v>
      </c>
      <c r="O167" s="92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0" t="s">
        <v>144</v>
      </c>
      <c r="AT167" s="230" t="s">
        <v>139</v>
      </c>
      <c r="AU167" s="230" t="s">
        <v>84</v>
      </c>
      <c r="AY167" s="18" t="s">
        <v>136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8" t="s">
        <v>84</v>
      </c>
      <c r="BK167" s="231">
        <f>ROUND(I167*H167,2)</f>
        <v>0</v>
      </c>
      <c r="BL167" s="18" t="s">
        <v>144</v>
      </c>
      <c r="BM167" s="230" t="s">
        <v>1273</v>
      </c>
    </row>
    <row r="168" s="2" customFormat="1">
      <c r="A168" s="39"/>
      <c r="B168" s="40"/>
      <c r="C168" s="41"/>
      <c r="D168" s="232" t="s">
        <v>146</v>
      </c>
      <c r="E168" s="41"/>
      <c r="F168" s="233" t="s">
        <v>1272</v>
      </c>
      <c r="G168" s="41"/>
      <c r="H168" s="41"/>
      <c r="I168" s="234"/>
      <c r="J168" s="41"/>
      <c r="K168" s="41"/>
      <c r="L168" s="45"/>
      <c r="M168" s="235"/>
      <c r="N168" s="236"/>
      <c r="O168" s="92"/>
      <c r="P168" s="92"/>
      <c r="Q168" s="92"/>
      <c r="R168" s="92"/>
      <c r="S168" s="92"/>
      <c r="T168" s="93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146</v>
      </c>
      <c r="AU168" s="18" t="s">
        <v>84</v>
      </c>
    </row>
    <row r="169" s="2" customFormat="1" ht="16.5" customHeight="1">
      <c r="A169" s="39"/>
      <c r="B169" s="40"/>
      <c r="C169" s="219" t="s">
        <v>1253</v>
      </c>
      <c r="D169" s="219" t="s">
        <v>139</v>
      </c>
      <c r="E169" s="220" t="s">
        <v>1274</v>
      </c>
      <c r="F169" s="221" t="s">
        <v>1275</v>
      </c>
      <c r="G169" s="222" t="s">
        <v>184</v>
      </c>
      <c r="H169" s="223">
        <v>88.200000000000003</v>
      </c>
      <c r="I169" s="224"/>
      <c r="J169" s="225">
        <f>ROUND(I169*H169,2)</f>
        <v>0</v>
      </c>
      <c r="K169" s="221" t="s">
        <v>1</v>
      </c>
      <c r="L169" s="45"/>
      <c r="M169" s="226" t="s">
        <v>1</v>
      </c>
      <c r="N169" s="227" t="s">
        <v>41</v>
      </c>
      <c r="O169" s="92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0" t="s">
        <v>144</v>
      </c>
      <c r="AT169" s="230" t="s">
        <v>139</v>
      </c>
      <c r="AU169" s="230" t="s">
        <v>84</v>
      </c>
      <c r="AY169" s="18" t="s">
        <v>136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8" t="s">
        <v>84</v>
      </c>
      <c r="BK169" s="231">
        <f>ROUND(I169*H169,2)</f>
        <v>0</v>
      </c>
      <c r="BL169" s="18" t="s">
        <v>144</v>
      </c>
      <c r="BM169" s="230" t="s">
        <v>1276</v>
      </c>
    </row>
    <row r="170" s="2" customFormat="1">
      <c r="A170" s="39"/>
      <c r="B170" s="40"/>
      <c r="C170" s="41"/>
      <c r="D170" s="232" t="s">
        <v>146</v>
      </c>
      <c r="E170" s="41"/>
      <c r="F170" s="233" t="s">
        <v>1275</v>
      </c>
      <c r="G170" s="41"/>
      <c r="H170" s="41"/>
      <c r="I170" s="234"/>
      <c r="J170" s="41"/>
      <c r="K170" s="41"/>
      <c r="L170" s="45"/>
      <c r="M170" s="235"/>
      <c r="N170" s="236"/>
      <c r="O170" s="92"/>
      <c r="P170" s="92"/>
      <c r="Q170" s="92"/>
      <c r="R170" s="92"/>
      <c r="S170" s="92"/>
      <c r="T170" s="93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146</v>
      </c>
      <c r="AU170" s="18" t="s">
        <v>84</v>
      </c>
    </row>
    <row r="171" s="14" customFormat="1">
      <c r="A171" s="14"/>
      <c r="B171" s="249"/>
      <c r="C171" s="250"/>
      <c r="D171" s="232" t="s">
        <v>150</v>
      </c>
      <c r="E171" s="251" t="s">
        <v>1</v>
      </c>
      <c r="F171" s="252" t="s">
        <v>1277</v>
      </c>
      <c r="G171" s="250"/>
      <c r="H171" s="253">
        <v>88.200000000000003</v>
      </c>
      <c r="I171" s="254"/>
      <c r="J171" s="250"/>
      <c r="K171" s="250"/>
      <c r="L171" s="255"/>
      <c r="M171" s="256"/>
      <c r="N171" s="257"/>
      <c r="O171" s="257"/>
      <c r="P171" s="257"/>
      <c r="Q171" s="257"/>
      <c r="R171" s="257"/>
      <c r="S171" s="257"/>
      <c r="T171" s="258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9" t="s">
        <v>150</v>
      </c>
      <c r="AU171" s="259" t="s">
        <v>84</v>
      </c>
      <c r="AV171" s="14" t="s">
        <v>86</v>
      </c>
      <c r="AW171" s="14" t="s">
        <v>32</v>
      </c>
      <c r="AX171" s="14" t="s">
        <v>76</v>
      </c>
      <c r="AY171" s="259" t="s">
        <v>136</v>
      </c>
    </row>
    <row r="172" s="15" customFormat="1">
      <c r="A172" s="15"/>
      <c r="B172" s="260"/>
      <c r="C172" s="261"/>
      <c r="D172" s="232" t="s">
        <v>150</v>
      </c>
      <c r="E172" s="262" t="s">
        <v>1</v>
      </c>
      <c r="F172" s="263" t="s">
        <v>153</v>
      </c>
      <c r="G172" s="261"/>
      <c r="H172" s="264">
        <v>88.200000000000003</v>
      </c>
      <c r="I172" s="265"/>
      <c r="J172" s="261"/>
      <c r="K172" s="261"/>
      <c r="L172" s="266"/>
      <c r="M172" s="267"/>
      <c r="N172" s="268"/>
      <c r="O172" s="268"/>
      <c r="P172" s="268"/>
      <c r="Q172" s="268"/>
      <c r="R172" s="268"/>
      <c r="S172" s="268"/>
      <c r="T172" s="269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70" t="s">
        <v>150</v>
      </c>
      <c r="AU172" s="270" t="s">
        <v>84</v>
      </c>
      <c r="AV172" s="15" t="s">
        <v>144</v>
      </c>
      <c r="AW172" s="15" t="s">
        <v>32</v>
      </c>
      <c r="AX172" s="15" t="s">
        <v>84</v>
      </c>
      <c r="AY172" s="270" t="s">
        <v>136</v>
      </c>
    </row>
    <row r="173" s="2" customFormat="1" ht="16.5" customHeight="1">
      <c r="A173" s="39"/>
      <c r="B173" s="40"/>
      <c r="C173" s="219" t="s">
        <v>1278</v>
      </c>
      <c r="D173" s="219" t="s">
        <v>139</v>
      </c>
      <c r="E173" s="220" t="s">
        <v>1279</v>
      </c>
      <c r="F173" s="221" t="s">
        <v>1280</v>
      </c>
      <c r="G173" s="222" t="s">
        <v>1281</v>
      </c>
      <c r="H173" s="223">
        <v>78.400000000000006</v>
      </c>
      <c r="I173" s="224"/>
      <c r="J173" s="225">
        <f>ROUND(I173*H173,2)</f>
        <v>0</v>
      </c>
      <c r="K173" s="221" t="s">
        <v>1</v>
      </c>
      <c r="L173" s="45"/>
      <c r="M173" s="226" t="s">
        <v>1</v>
      </c>
      <c r="N173" s="227" t="s">
        <v>41</v>
      </c>
      <c r="O173" s="92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0" t="s">
        <v>144</v>
      </c>
      <c r="AT173" s="230" t="s">
        <v>139</v>
      </c>
      <c r="AU173" s="230" t="s">
        <v>84</v>
      </c>
      <c r="AY173" s="18" t="s">
        <v>136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8" t="s">
        <v>84</v>
      </c>
      <c r="BK173" s="231">
        <f>ROUND(I173*H173,2)</f>
        <v>0</v>
      </c>
      <c r="BL173" s="18" t="s">
        <v>144</v>
      </c>
      <c r="BM173" s="230" t="s">
        <v>1282</v>
      </c>
    </row>
    <row r="174" s="2" customFormat="1">
      <c r="A174" s="39"/>
      <c r="B174" s="40"/>
      <c r="C174" s="41"/>
      <c r="D174" s="232" t="s">
        <v>146</v>
      </c>
      <c r="E174" s="41"/>
      <c r="F174" s="233" t="s">
        <v>1280</v>
      </c>
      <c r="G174" s="41"/>
      <c r="H174" s="41"/>
      <c r="I174" s="234"/>
      <c r="J174" s="41"/>
      <c r="K174" s="41"/>
      <c r="L174" s="45"/>
      <c r="M174" s="235"/>
      <c r="N174" s="236"/>
      <c r="O174" s="92"/>
      <c r="P174" s="92"/>
      <c r="Q174" s="92"/>
      <c r="R174" s="92"/>
      <c r="S174" s="92"/>
      <c r="T174" s="93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146</v>
      </c>
      <c r="AU174" s="18" t="s">
        <v>84</v>
      </c>
    </row>
    <row r="175" s="14" customFormat="1">
      <c r="A175" s="14"/>
      <c r="B175" s="249"/>
      <c r="C175" s="250"/>
      <c r="D175" s="232" t="s">
        <v>150</v>
      </c>
      <c r="E175" s="251" t="s">
        <v>1</v>
      </c>
      <c r="F175" s="252" t="s">
        <v>1283</v>
      </c>
      <c r="G175" s="250"/>
      <c r="H175" s="253">
        <v>78.400000000000006</v>
      </c>
      <c r="I175" s="254"/>
      <c r="J175" s="250"/>
      <c r="K175" s="250"/>
      <c r="L175" s="255"/>
      <c r="M175" s="256"/>
      <c r="N175" s="257"/>
      <c r="O175" s="257"/>
      <c r="P175" s="257"/>
      <c r="Q175" s="257"/>
      <c r="R175" s="257"/>
      <c r="S175" s="257"/>
      <c r="T175" s="258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9" t="s">
        <v>150</v>
      </c>
      <c r="AU175" s="259" t="s">
        <v>84</v>
      </c>
      <c r="AV175" s="14" t="s">
        <v>86</v>
      </c>
      <c r="AW175" s="14" t="s">
        <v>32</v>
      </c>
      <c r="AX175" s="14" t="s">
        <v>76</v>
      </c>
      <c r="AY175" s="259" t="s">
        <v>136</v>
      </c>
    </row>
    <row r="176" s="15" customFormat="1">
      <c r="A176" s="15"/>
      <c r="B176" s="260"/>
      <c r="C176" s="261"/>
      <c r="D176" s="232" t="s">
        <v>150</v>
      </c>
      <c r="E176" s="262" t="s">
        <v>1</v>
      </c>
      <c r="F176" s="263" t="s">
        <v>153</v>
      </c>
      <c r="G176" s="261"/>
      <c r="H176" s="264">
        <v>78.400000000000006</v>
      </c>
      <c r="I176" s="265"/>
      <c r="J176" s="261"/>
      <c r="K176" s="261"/>
      <c r="L176" s="266"/>
      <c r="M176" s="267"/>
      <c r="N176" s="268"/>
      <c r="O176" s="268"/>
      <c r="P176" s="268"/>
      <c r="Q176" s="268"/>
      <c r="R176" s="268"/>
      <c r="S176" s="268"/>
      <c r="T176" s="269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70" t="s">
        <v>150</v>
      </c>
      <c r="AU176" s="270" t="s">
        <v>84</v>
      </c>
      <c r="AV176" s="15" t="s">
        <v>144</v>
      </c>
      <c r="AW176" s="15" t="s">
        <v>32</v>
      </c>
      <c r="AX176" s="15" t="s">
        <v>84</v>
      </c>
      <c r="AY176" s="270" t="s">
        <v>136</v>
      </c>
    </row>
    <row r="177" s="12" customFormat="1" ht="25.92" customHeight="1">
      <c r="A177" s="12"/>
      <c r="B177" s="203"/>
      <c r="C177" s="204"/>
      <c r="D177" s="205" t="s">
        <v>75</v>
      </c>
      <c r="E177" s="206" t="s">
        <v>634</v>
      </c>
      <c r="F177" s="206" t="s">
        <v>1284</v>
      </c>
      <c r="G177" s="204"/>
      <c r="H177" s="204"/>
      <c r="I177" s="207"/>
      <c r="J177" s="208">
        <f>BK177</f>
        <v>0</v>
      </c>
      <c r="K177" s="204"/>
      <c r="L177" s="209"/>
      <c r="M177" s="210"/>
      <c r="N177" s="211"/>
      <c r="O177" s="211"/>
      <c r="P177" s="212">
        <f>SUM(P178:P181)</f>
        <v>0</v>
      </c>
      <c r="Q177" s="211"/>
      <c r="R177" s="212">
        <f>SUM(R178:R181)</f>
        <v>0</v>
      </c>
      <c r="S177" s="211"/>
      <c r="T177" s="213">
        <f>SUM(T178:T181)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4" t="s">
        <v>84</v>
      </c>
      <c r="AT177" s="215" t="s">
        <v>75</v>
      </c>
      <c r="AU177" s="215" t="s">
        <v>76</v>
      </c>
      <c r="AY177" s="214" t="s">
        <v>136</v>
      </c>
      <c r="BK177" s="216">
        <f>SUM(BK178:BK181)</f>
        <v>0</v>
      </c>
    </row>
    <row r="178" s="2" customFormat="1" ht="21.75" customHeight="1">
      <c r="A178" s="39"/>
      <c r="B178" s="40"/>
      <c r="C178" s="219" t="s">
        <v>473</v>
      </c>
      <c r="D178" s="219" t="s">
        <v>139</v>
      </c>
      <c r="E178" s="220" t="s">
        <v>1285</v>
      </c>
      <c r="F178" s="221" t="s">
        <v>1286</v>
      </c>
      <c r="G178" s="222" t="s">
        <v>163</v>
      </c>
      <c r="H178" s="223">
        <v>9.8000000000000007</v>
      </c>
      <c r="I178" s="224"/>
      <c r="J178" s="225">
        <f>ROUND(I178*H178,2)</f>
        <v>0</v>
      </c>
      <c r="K178" s="221" t="s">
        <v>1</v>
      </c>
      <c r="L178" s="45"/>
      <c r="M178" s="226" t="s">
        <v>1</v>
      </c>
      <c r="N178" s="227" t="s">
        <v>41</v>
      </c>
      <c r="O178" s="92"/>
      <c r="P178" s="228">
        <f>O178*H178</f>
        <v>0</v>
      </c>
      <c r="Q178" s="228">
        <v>0</v>
      </c>
      <c r="R178" s="228">
        <f>Q178*H178</f>
        <v>0</v>
      </c>
      <c r="S178" s="228">
        <v>0</v>
      </c>
      <c r="T178" s="22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0" t="s">
        <v>144</v>
      </c>
      <c r="AT178" s="230" t="s">
        <v>139</v>
      </c>
      <c r="AU178" s="230" t="s">
        <v>84</v>
      </c>
      <c r="AY178" s="18" t="s">
        <v>136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8" t="s">
        <v>84</v>
      </c>
      <c r="BK178" s="231">
        <f>ROUND(I178*H178,2)</f>
        <v>0</v>
      </c>
      <c r="BL178" s="18" t="s">
        <v>144</v>
      </c>
      <c r="BM178" s="230" t="s">
        <v>481</v>
      </c>
    </row>
    <row r="179" s="2" customFormat="1">
      <c r="A179" s="39"/>
      <c r="B179" s="40"/>
      <c r="C179" s="41"/>
      <c r="D179" s="232" t="s">
        <v>146</v>
      </c>
      <c r="E179" s="41"/>
      <c r="F179" s="233" t="s">
        <v>1286</v>
      </c>
      <c r="G179" s="41"/>
      <c r="H179" s="41"/>
      <c r="I179" s="234"/>
      <c r="J179" s="41"/>
      <c r="K179" s="41"/>
      <c r="L179" s="45"/>
      <c r="M179" s="235"/>
      <c r="N179" s="236"/>
      <c r="O179" s="92"/>
      <c r="P179" s="92"/>
      <c r="Q179" s="92"/>
      <c r="R179" s="92"/>
      <c r="S179" s="92"/>
      <c r="T179" s="93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146</v>
      </c>
      <c r="AU179" s="18" t="s">
        <v>84</v>
      </c>
    </row>
    <row r="180" s="14" customFormat="1">
      <c r="A180" s="14"/>
      <c r="B180" s="249"/>
      <c r="C180" s="250"/>
      <c r="D180" s="232" t="s">
        <v>150</v>
      </c>
      <c r="E180" s="251" t="s">
        <v>1</v>
      </c>
      <c r="F180" s="252" t="s">
        <v>1287</v>
      </c>
      <c r="G180" s="250"/>
      <c r="H180" s="253">
        <v>9.8000000000000007</v>
      </c>
      <c r="I180" s="254"/>
      <c r="J180" s="250"/>
      <c r="K180" s="250"/>
      <c r="L180" s="255"/>
      <c r="M180" s="256"/>
      <c r="N180" s="257"/>
      <c r="O180" s="257"/>
      <c r="P180" s="257"/>
      <c r="Q180" s="257"/>
      <c r="R180" s="257"/>
      <c r="S180" s="257"/>
      <c r="T180" s="258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9" t="s">
        <v>150</v>
      </c>
      <c r="AU180" s="259" t="s">
        <v>84</v>
      </c>
      <c r="AV180" s="14" t="s">
        <v>86</v>
      </c>
      <c r="AW180" s="14" t="s">
        <v>32</v>
      </c>
      <c r="AX180" s="14" t="s">
        <v>76</v>
      </c>
      <c r="AY180" s="259" t="s">
        <v>136</v>
      </c>
    </row>
    <row r="181" s="15" customFormat="1">
      <c r="A181" s="15"/>
      <c r="B181" s="260"/>
      <c r="C181" s="261"/>
      <c r="D181" s="232" t="s">
        <v>150</v>
      </c>
      <c r="E181" s="262" t="s">
        <v>1</v>
      </c>
      <c r="F181" s="263" t="s">
        <v>153</v>
      </c>
      <c r="G181" s="261"/>
      <c r="H181" s="264">
        <v>9.8000000000000007</v>
      </c>
      <c r="I181" s="265"/>
      <c r="J181" s="261"/>
      <c r="K181" s="261"/>
      <c r="L181" s="266"/>
      <c r="M181" s="267"/>
      <c r="N181" s="268"/>
      <c r="O181" s="268"/>
      <c r="P181" s="268"/>
      <c r="Q181" s="268"/>
      <c r="R181" s="268"/>
      <c r="S181" s="268"/>
      <c r="T181" s="269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70" t="s">
        <v>150</v>
      </c>
      <c r="AU181" s="270" t="s">
        <v>84</v>
      </c>
      <c r="AV181" s="15" t="s">
        <v>144</v>
      </c>
      <c r="AW181" s="15" t="s">
        <v>32</v>
      </c>
      <c r="AX181" s="15" t="s">
        <v>84</v>
      </c>
      <c r="AY181" s="270" t="s">
        <v>136</v>
      </c>
    </row>
    <row r="182" s="12" customFormat="1" ht="25.92" customHeight="1">
      <c r="A182" s="12"/>
      <c r="B182" s="203"/>
      <c r="C182" s="204"/>
      <c r="D182" s="205" t="s">
        <v>75</v>
      </c>
      <c r="E182" s="206" t="s">
        <v>638</v>
      </c>
      <c r="F182" s="206" t="s">
        <v>1288</v>
      </c>
      <c r="G182" s="204"/>
      <c r="H182" s="204"/>
      <c r="I182" s="207"/>
      <c r="J182" s="208">
        <f>BK182</f>
        <v>0</v>
      </c>
      <c r="K182" s="204"/>
      <c r="L182" s="209"/>
      <c r="M182" s="210"/>
      <c r="N182" s="211"/>
      <c r="O182" s="211"/>
      <c r="P182" s="212">
        <f>SUM(P183:P194)</f>
        <v>0</v>
      </c>
      <c r="Q182" s="211"/>
      <c r="R182" s="212">
        <f>SUM(R183:R194)</f>
        <v>0</v>
      </c>
      <c r="S182" s="211"/>
      <c r="T182" s="213">
        <f>SUM(T183:T194)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14" t="s">
        <v>84</v>
      </c>
      <c r="AT182" s="215" t="s">
        <v>75</v>
      </c>
      <c r="AU182" s="215" t="s">
        <v>76</v>
      </c>
      <c r="AY182" s="214" t="s">
        <v>136</v>
      </c>
      <c r="BK182" s="216">
        <f>SUM(BK183:BK194)</f>
        <v>0</v>
      </c>
    </row>
    <row r="183" s="2" customFormat="1" ht="16.5" customHeight="1">
      <c r="A183" s="39"/>
      <c r="B183" s="40"/>
      <c r="C183" s="219" t="s">
        <v>1289</v>
      </c>
      <c r="D183" s="219" t="s">
        <v>139</v>
      </c>
      <c r="E183" s="220" t="s">
        <v>1290</v>
      </c>
      <c r="F183" s="221" t="s">
        <v>1291</v>
      </c>
      <c r="G183" s="222" t="s">
        <v>163</v>
      </c>
      <c r="H183" s="223">
        <v>30</v>
      </c>
      <c r="I183" s="224"/>
      <c r="J183" s="225">
        <f>ROUND(I183*H183,2)</f>
        <v>0</v>
      </c>
      <c r="K183" s="221" t="s">
        <v>1</v>
      </c>
      <c r="L183" s="45"/>
      <c r="M183" s="226" t="s">
        <v>1</v>
      </c>
      <c r="N183" s="227" t="s">
        <v>41</v>
      </c>
      <c r="O183" s="92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0" t="s">
        <v>144</v>
      </c>
      <c r="AT183" s="230" t="s">
        <v>139</v>
      </c>
      <c r="AU183" s="230" t="s">
        <v>84</v>
      </c>
      <c r="AY183" s="18" t="s">
        <v>136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8" t="s">
        <v>84</v>
      </c>
      <c r="BK183" s="231">
        <f>ROUND(I183*H183,2)</f>
        <v>0</v>
      </c>
      <c r="BL183" s="18" t="s">
        <v>144</v>
      </c>
      <c r="BM183" s="230" t="s">
        <v>1292</v>
      </c>
    </row>
    <row r="184" s="2" customFormat="1">
      <c r="A184" s="39"/>
      <c r="B184" s="40"/>
      <c r="C184" s="41"/>
      <c r="D184" s="232" t="s">
        <v>146</v>
      </c>
      <c r="E184" s="41"/>
      <c r="F184" s="233" t="s">
        <v>1291</v>
      </c>
      <c r="G184" s="41"/>
      <c r="H184" s="41"/>
      <c r="I184" s="234"/>
      <c r="J184" s="41"/>
      <c r="K184" s="41"/>
      <c r="L184" s="45"/>
      <c r="M184" s="235"/>
      <c r="N184" s="236"/>
      <c r="O184" s="92"/>
      <c r="P184" s="92"/>
      <c r="Q184" s="92"/>
      <c r="R184" s="92"/>
      <c r="S184" s="92"/>
      <c r="T184" s="93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146</v>
      </c>
      <c r="AU184" s="18" t="s">
        <v>84</v>
      </c>
    </row>
    <row r="185" s="2" customFormat="1" ht="21.75" customHeight="1">
      <c r="A185" s="39"/>
      <c r="B185" s="40"/>
      <c r="C185" s="219" t="s">
        <v>1259</v>
      </c>
      <c r="D185" s="219" t="s">
        <v>139</v>
      </c>
      <c r="E185" s="220" t="s">
        <v>1293</v>
      </c>
      <c r="F185" s="221" t="s">
        <v>1294</v>
      </c>
      <c r="G185" s="222" t="s">
        <v>142</v>
      </c>
      <c r="H185" s="223">
        <v>30</v>
      </c>
      <c r="I185" s="224"/>
      <c r="J185" s="225">
        <f>ROUND(I185*H185,2)</f>
        <v>0</v>
      </c>
      <c r="K185" s="221" t="s">
        <v>1</v>
      </c>
      <c r="L185" s="45"/>
      <c r="M185" s="226" t="s">
        <v>1</v>
      </c>
      <c r="N185" s="227" t="s">
        <v>41</v>
      </c>
      <c r="O185" s="92"/>
      <c r="P185" s="228">
        <f>O185*H185</f>
        <v>0</v>
      </c>
      <c r="Q185" s="228">
        <v>0</v>
      </c>
      <c r="R185" s="228">
        <f>Q185*H185</f>
        <v>0</v>
      </c>
      <c r="S185" s="228">
        <v>0</v>
      </c>
      <c r="T185" s="22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0" t="s">
        <v>144</v>
      </c>
      <c r="AT185" s="230" t="s">
        <v>139</v>
      </c>
      <c r="AU185" s="230" t="s">
        <v>84</v>
      </c>
      <c r="AY185" s="18" t="s">
        <v>136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8" t="s">
        <v>84</v>
      </c>
      <c r="BK185" s="231">
        <f>ROUND(I185*H185,2)</f>
        <v>0</v>
      </c>
      <c r="BL185" s="18" t="s">
        <v>144</v>
      </c>
      <c r="BM185" s="230" t="s">
        <v>1295</v>
      </c>
    </row>
    <row r="186" s="2" customFormat="1">
      <c r="A186" s="39"/>
      <c r="B186" s="40"/>
      <c r="C186" s="41"/>
      <c r="D186" s="232" t="s">
        <v>146</v>
      </c>
      <c r="E186" s="41"/>
      <c r="F186" s="233" t="s">
        <v>1294</v>
      </c>
      <c r="G186" s="41"/>
      <c r="H186" s="41"/>
      <c r="I186" s="234"/>
      <c r="J186" s="41"/>
      <c r="K186" s="41"/>
      <c r="L186" s="45"/>
      <c r="M186" s="235"/>
      <c r="N186" s="236"/>
      <c r="O186" s="92"/>
      <c r="P186" s="92"/>
      <c r="Q186" s="92"/>
      <c r="R186" s="92"/>
      <c r="S186" s="92"/>
      <c r="T186" s="93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146</v>
      </c>
      <c r="AU186" s="18" t="s">
        <v>84</v>
      </c>
    </row>
    <row r="187" s="2" customFormat="1" ht="24.15" customHeight="1">
      <c r="A187" s="39"/>
      <c r="B187" s="40"/>
      <c r="C187" s="219" t="s">
        <v>138</v>
      </c>
      <c r="D187" s="219" t="s">
        <v>139</v>
      </c>
      <c r="E187" s="220" t="s">
        <v>1296</v>
      </c>
      <c r="F187" s="221" t="s">
        <v>1297</v>
      </c>
      <c r="G187" s="222" t="s">
        <v>581</v>
      </c>
      <c r="H187" s="223">
        <v>4</v>
      </c>
      <c r="I187" s="224"/>
      <c r="J187" s="225">
        <f>ROUND(I187*H187,2)</f>
        <v>0</v>
      </c>
      <c r="K187" s="221" t="s">
        <v>1</v>
      </c>
      <c r="L187" s="45"/>
      <c r="M187" s="226" t="s">
        <v>1</v>
      </c>
      <c r="N187" s="227" t="s">
        <v>41</v>
      </c>
      <c r="O187" s="92"/>
      <c r="P187" s="228">
        <f>O187*H187</f>
        <v>0</v>
      </c>
      <c r="Q187" s="228">
        <v>0</v>
      </c>
      <c r="R187" s="228">
        <f>Q187*H187</f>
        <v>0</v>
      </c>
      <c r="S187" s="228">
        <v>0</v>
      </c>
      <c r="T187" s="229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0" t="s">
        <v>144</v>
      </c>
      <c r="AT187" s="230" t="s">
        <v>139</v>
      </c>
      <c r="AU187" s="230" t="s">
        <v>84</v>
      </c>
      <c r="AY187" s="18" t="s">
        <v>136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8" t="s">
        <v>84</v>
      </c>
      <c r="BK187" s="231">
        <f>ROUND(I187*H187,2)</f>
        <v>0</v>
      </c>
      <c r="BL187" s="18" t="s">
        <v>144</v>
      </c>
      <c r="BM187" s="230" t="s">
        <v>1298</v>
      </c>
    </row>
    <row r="188" s="2" customFormat="1">
      <c r="A188" s="39"/>
      <c r="B188" s="40"/>
      <c r="C188" s="41"/>
      <c r="D188" s="232" t="s">
        <v>146</v>
      </c>
      <c r="E188" s="41"/>
      <c r="F188" s="233" t="s">
        <v>1297</v>
      </c>
      <c r="G188" s="41"/>
      <c r="H188" s="41"/>
      <c r="I188" s="234"/>
      <c r="J188" s="41"/>
      <c r="K188" s="41"/>
      <c r="L188" s="45"/>
      <c r="M188" s="235"/>
      <c r="N188" s="236"/>
      <c r="O188" s="92"/>
      <c r="P188" s="92"/>
      <c r="Q188" s="92"/>
      <c r="R188" s="92"/>
      <c r="S188" s="92"/>
      <c r="T188" s="93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146</v>
      </c>
      <c r="AU188" s="18" t="s">
        <v>84</v>
      </c>
    </row>
    <row r="189" s="2" customFormat="1" ht="16.5" customHeight="1">
      <c r="A189" s="39"/>
      <c r="B189" s="40"/>
      <c r="C189" s="219" t="s">
        <v>154</v>
      </c>
      <c r="D189" s="219" t="s">
        <v>139</v>
      </c>
      <c r="E189" s="220" t="s">
        <v>1299</v>
      </c>
      <c r="F189" s="221" t="s">
        <v>1300</v>
      </c>
      <c r="G189" s="222" t="s">
        <v>581</v>
      </c>
      <c r="H189" s="223">
        <v>1</v>
      </c>
      <c r="I189" s="224"/>
      <c r="J189" s="225">
        <f>ROUND(I189*H189,2)</f>
        <v>0</v>
      </c>
      <c r="K189" s="221" t="s">
        <v>1</v>
      </c>
      <c r="L189" s="45"/>
      <c r="M189" s="226" t="s">
        <v>1</v>
      </c>
      <c r="N189" s="227" t="s">
        <v>41</v>
      </c>
      <c r="O189" s="92"/>
      <c r="P189" s="228">
        <f>O189*H189</f>
        <v>0</v>
      </c>
      <c r="Q189" s="228">
        <v>0</v>
      </c>
      <c r="R189" s="228">
        <f>Q189*H189</f>
        <v>0</v>
      </c>
      <c r="S189" s="228">
        <v>0</v>
      </c>
      <c r="T189" s="22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0" t="s">
        <v>144</v>
      </c>
      <c r="AT189" s="230" t="s">
        <v>139</v>
      </c>
      <c r="AU189" s="230" t="s">
        <v>84</v>
      </c>
      <c r="AY189" s="18" t="s">
        <v>136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8" t="s">
        <v>84</v>
      </c>
      <c r="BK189" s="231">
        <f>ROUND(I189*H189,2)</f>
        <v>0</v>
      </c>
      <c r="BL189" s="18" t="s">
        <v>144</v>
      </c>
      <c r="BM189" s="230" t="s">
        <v>1301</v>
      </c>
    </row>
    <row r="190" s="2" customFormat="1">
      <c r="A190" s="39"/>
      <c r="B190" s="40"/>
      <c r="C190" s="41"/>
      <c r="D190" s="232" t="s">
        <v>146</v>
      </c>
      <c r="E190" s="41"/>
      <c r="F190" s="233" t="s">
        <v>1300</v>
      </c>
      <c r="G190" s="41"/>
      <c r="H190" s="41"/>
      <c r="I190" s="234"/>
      <c r="J190" s="41"/>
      <c r="K190" s="41"/>
      <c r="L190" s="45"/>
      <c r="M190" s="235"/>
      <c r="N190" s="236"/>
      <c r="O190" s="92"/>
      <c r="P190" s="92"/>
      <c r="Q190" s="92"/>
      <c r="R190" s="92"/>
      <c r="S190" s="92"/>
      <c r="T190" s="93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146</v>
      </c>
      <c r="AU190" s="18" t="s">
        <v>84</v>
      </c>
    </row>
    <row r="191" s="2" customFormat="1" ht="16.5" customHeight="1">
      <c r="A191" s="39"/>
      <c r="B191" s="40"/>
      <c r="C191" s="219" t="s">
        <v>7</v>
      </c>
      <c r="D191" s="219" t="s">
        <v>139</v>
      </c>
      <c r="E191" s="220" t="s">
        <v>1302</v>
      </c>
      <c r="F191" s="221" t="s">
        <v>1303</v>
      </c>
      <c r="G191" s="222" t="s">
        <v>581</v>
      </c>
      <c r="H191" s="223">
        <v>2</v>
      </c>
      <c r="I191" s="224"/>
      <c r="J191" s="225">
        <f>ROUND(I191*H191,2)</f>
        <v>0</v>
      </c>
      <c r="K191" s="221" t="s">
        <v>1</v>
      </c>
      <c r="L191" s="45"/>
      <c r="M191" s="226" t="s">
        <v>1</v>
      </c>
      <c r="N191" s="227" t="s">
        <v>41</v>
      </c>
      <c r="O191" s="92"/>
      <c r="P191" s="228">
        <f>O191*H191</f>
        <v>0</v>
      </c>
      <c r="Q191" s="228">
        <v>0</v>
      </c>
      <c r="R191" s="228">
        <f>Q191*H191</f>
        <v>0</v>
      </c>
      <c r="S191" s="228">
        <v>0</v>
      </c>
      <c r="T191" s="229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0" t="s">
        <v>144</v>
      </c>
      <c r="AT191" s="230" t="s">
        <v>139</v>
      </c>
      <c r="AU191" s="230" t="s">
        <v>84</v>
      </c>
      <c r="AY191" s="18" t="s">
        <v>136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8" t="s">
        <v>84</v>
      </c>
      <c r="BK191" s="231">
        <f>ROUND(I191*H191,2)</f>
        <v>0</v>
      </c>
      <c r="BL191" s="18" t="s">
        <v>144</v>
      </c>
      <c r="BM191" s="230" t="s">
        <v>1304</v>
      </c>
    </row>
    <row r="192" s="2" customFormat="1">
      <c r="A192" s="39"/>
      <c r="B192" s="40"/>
      <c r="C192" s="41"/>
      <c r="D192" s="232" t="s">
        <v>146</v>
      </c>
      <c r="E192" s="41"/>
      <c r="F192" s="233" t="s">
        <v>1303</v>
      </c>
      <c r="G192" s="41"/>
      <c r="H192" s="41"/>
      <c r="I192" s="234"/>
      <c r="J192" s="41"/>
      <c r="K192" s="41"/>
      <c r="L192" s="45"/>
      <c r="M192" s="235"/>
      <c r="N192" s="236"/>
      <c r="O192" s="92"/>
      <c r="P192" s="92"/>
      <c r="Q192" s="92"/>
      <c r="R192" s="92"/>
      <c r="S192" s="92"/>
      <c r="T192" s="93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146</v>
      </c>
      <c r="AU192" s="18" t="s">
        <v>84</v>
      </c>
    </row>
    <row r="193" s="2" customFormat="1" ht="24.15" customHeight="1">
      <c r="A193" s="39"/>
      <c r="B193" s="40"/>
      <c r="C193" s="219" t="s">
        <v>170</v>
      </c>
      <c r="D193" s="219" t="s">
        <v>139</v>
      </c>
      <c r="E193" s="220" t="s">
        <v>1305</v>
      </c>
      <c r="F193" s="221" t="s">
        <v>1306</v>
      </c>
      <c r="G193" s="222" t="s">
        <v>581</v>
      </c>
      <c r="H193" s="223">
        <v>8</v>
      </c>
      <c r="I193" s="224"/>
      <c r="J193" s="225">
        <f>ROUND(I193*H193,2)</f>
        <v>0</v>
      </c>
      <c r="K193" s="221" t="s">
        <v>1</v>
      </c>
      <c r="L193" s="45"/>
      <c r="M193" s="226" t="s">
        <v>1</v>
      </c>
      <c r="N193" s="227" t="s">
        <v>41</v>
      </c>
      <c r="O193" s="92"/>
      <c r="P193" s="228">
        <f>O193*H193</f>
        <v>0</v>
      </c>
      <c r="Q193" s="228">
        <v>0</v>
      </c>
      <c r="R193" s="228">
        <f>Q193*H193</f>
        <v>0</v>
      </c>
      <c r="S193" s="228">
        <v>0</v>
      </c>
      <c r="T193" s="229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0" t="s">
        <v>144</v>
      </c>
      <c r="AT193" s="230" t="s">
        <v>139</v>
      </c>
      <c r="AU193" s="230" t="s">
        <v>84</v>
      </c>
      <c r="AY193" s="18" t="s">
        <v>136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8" t="s">
        <v>84</v>
      </c>
      <c r="BK193" s="231">
        <f>ROUND(I193*H193,2)</f>
        <v>0</v>
      </c>
      <c r="BL193" s="18" t="s">
        <v>144</v>
      </c>
      <c r="BM193" s="230" t="s">
        <v>1307</v>
      </c>
    </row>
    <row r="194" s="2" customFormat="1">
      <c r="A194" s="39"/>
      <c r="B194" s="40"/>
      <c r="C194" s="41"/>
      <c r="D194" s="232" t="s">
        <v>146</v>
      </c>
      <c r="E194" s="41"/>
      <c r="F194" s="233" t="s">
        <v>1306</v>
      </c>
      <c r="G194" s="41"/>
      <c r="H194" s="41"/>
      <c r="I194" s="234"/>
      <c r="J194" s="41"/>
      <c r="K194" s="41"/>
      <c r="L194" s="45"/>
      <c r="M194" s="235"/>
      <c r="N194" s="236"/>
      <c r="O194" s="92"/>
      <c r="P194" s="92"/>
      <c r="Q194" s="92"/>
      <c r="R194" s="92"/>
      <c r="S194" s="92"/>
      <c r="T194" s="93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146</v>
      </c>
      <c r="AU194" s="18" t="s">
        <v>84</v>
      </c>
    </row>
    <row r="195" s="12" customFormat="1" ht="25.92" customHeight="1">
      <c r="A195" s="12"/>
      <c r="B195" s="203"/>
      <c r="C195" s="204"/>
      <c r="D195" s="205" t="s">
        <v>75</v>
      </c>
      <c r="E195" s="206" t="s">
        <v>642</v>
      </c>
      <c r="F195" s="206" t="s">
        <v>1308</v>
      </c>
      <c r="G195" s="204"/>
      <c r="H195" s="204"/>
      <c r="I195" s="207"/>
      <c r="J195" s="208">
        <f>BK195</f>
        <v>0</v>
      </c>
      <c r="K195" s="204"/>
      <c r="L195" s="209"/>
      <c r="M195" s="210"/>
      <c r="N195" s="211"/>
      <c r="O195" s="211"/>
      <c r="P195" s="212">
        <f>SUM(P196:P205)</f>
        <v>0</v>
      </c>
      <c r="Q195" s="211"/>
      <c r="R195" s="212">
        <f>SUM(R196:R205)</f>
        <v>0</v>
      </c>
      <c r="S195" s="211"/>
      <c r="T195" s="213">
        <f>SUM(T196:T205)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14" t="s">
        <v>84</v>
      </c>
      <c r="AT195" s="215" t="s">
        <v>75</v>
      </c>
      <c r="AU195" s="215" t="s">
        <v>76</v>
      </c>
      <c r="AY195" s="214" t="s">
        <v>136</v>
      </c>
      <c r="BK195" s="216">
        <f>SUM(BK196:BK205)</f>
        <v>0</v>
      </c>
    </row>
    <row r="196" s="2" customFormat="1" ht="16.5" customHeight="1">
      <c r="A196" s="39"/>
      <c r="B196" s="40"/>
      <c r="C196" s="219" t="s">
        <v>181</v>
      </c>
      <c r="D196" s="219" t="s">
        <v>139</v>
      </c>
      <c r="E196" s="220" t="s">
        <v>1309</v>
      </c>
      <c r="F196" s="221" t="s">
        <v>1310</v>
      </c>
      <c r="G196" s="222" t="s">
        <v>581</v>
      </c>
      <c r="H196" s="223">
        <v>15</v>
      </c>
      <c r="I196" s="224"/>
      <c r="J196" s="225">
        <f>ROUND(I196*H196,2)</f>
        <v>0</v>
      </c>
      <c r="K196" s="221" t="s">
        <v>1</v>
      </c>
      <c r="L196" s="45"/>
      <c r="M196" s="226" t="s">
        <v>1</v>
      </c>
      <c r="N196" s="227" t="s">
        <v>41</v>
      </c>
      <c r="O196" s="92"/>
      <c r="P196" s="228">
        <f>O196*H196</f>
        <v>0</v>
      </c>
      <c r="Q196" s="228">
        <v>0</v>
      </c>
      <c r="R196" s="228">
        <f>Q196*H196</f>
        <v>0</v>
      </c>
      <c r="S196" s="228">
        <v>0</v>
      </c>
      <c r="T196" s="22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0" t="s">
        <v>144</v>
      </c>
      <c r="AT196" s="230" t="s">
        <v>139</v>
      </c>
      <c r="AU196" s="230" t="s">
        <v>84</v>
      </c>
      <c r="AY196" s="18" t="s">
        <v>136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8" t="s">
        <v>84</v>
      </c>
      <c r="BK196" s="231">
        <f>ROUND(I196*H196,2)</f>
        <v>0</v>
      </c>
      <c r="BL196" s="18" t="s">
        <v>144</v>
      </c>
      <c r="BM196" s="230" t="s">
        <v>1311</v>
      </c>
    </row>
    <row r="197" s="2" customFormat="1">
      <c r="A197" s="39"/>
      <c r="B197" s="40"/>
      <c r="C197" s="41"/>
      <c r="D197" s="232" t="s">
        <v>146</v>
      </c>
      <c r="E197" s="41"/>
      <c r="F197" s="233" t="s">
        <v>1310</v>
      </c>
      <c r="G197" s="41"/>
      <c r="H197" s="41"/>
      <c r="I197" s="234"/>
      <c r="J197" s="41"/>
      <c r="K197" s="41"/>
      <c r="L197" s="45"/>
      <c r="M197" s="235"/>
      <c r="N197" s="236"/>
      <c r="O197" s="92"/>
      <c r="P197" s="92"/>
      <c r="Q197" s="92"/>
      <c r="R197" s="92"/>
      <c r="S197" s="92"/>
      <c r="T197" s="93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146</v>
      </c>
      <c r="AU197" s="18" t="s">
        <v>84</v>
      </c>
    </row>
    <row r="198" s="2" customFormat="1" ht="21.75" customHeight="1">
      <c r="A198" s="39"/>
      <c r="B198" s="40"/>
      <c r="C198" s="219" t="s">
        <v>196</v>
      </c>
      <c r="D198" s="219" t="s">
        <v>139</v>
      </c>
      <c r="E198" s="220" t="s">
        <v>1312</v>
      </c>
      <c r="F198" s="221" t="s">
        <v>1313</v>
      </c>
      <c r="G198" s="222" t="s">
        <v>357</v>
      </c>
      <c r="H198" s="223">
        <v>32</v>
      </c>
      <c r="I198" s="224"/>
      <c r="J198" s="225">
        <f>ROUND(I198*H198,2)</f>
        <v>0</v>
      </c>
      <c r="K198" s="221" t="s">
        <v>1</v>
      </c>
      <c r="L198" s="45"/>
      <c r="M198" s="226" t="s">
        <v>1</v>
      </c>
      <c r="N198" s="227" t="s">
        <v>41</v>
      </c>
      <c r="O198" s="92"/>
      <c r="P198" s="228">
        <f>O198*H198</f>
        <v>0</v>
      </c>
      <c r="Q198" s="228">
        <v>0</v>
      </c>
      <c r="R198" s="228">
        <f>Q198*H198</f>
        <v>0</v>
      </c>
      <c r="S198" s="228">
        <v>0</v>
      </c>
      <c r="T198" s="229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0" t="s">
        <v>144</v>
      </c>
      <c r="AT198" s="230" t="s">
        <v>139</v>
      </c>
      <c r="AU198" s="230" t="s">
        <v>84</v>
      </c>
      <c r="AY198" s="18" t="s">
        <v>136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8" t="s">
        <v>84</v>
      </c>
      <c r="BK198" s="231">
        <f>ROUND(I198*H198,2)</f>
        <v>0</v>
      </c>
      <c r="BL198" s="18" t="s">
        <v>144</v>
      </c>
      <c r="BM198" s="230" t="s">
        <v>1314</v>
      </c>
    </row>
    <row r="199" s="2" customFormat="1">
      <c r="A199" s="39"/>
      <c r="B199" s="40"/>
      <c r="C199" s="41"/>
      <c r="D199" s="232" t="s">
        <v>146</v>
      </c>
      <c r="E199" s="41"/>
      <c r="F199" s="233" t="s">
        <v>1313</v>
      </c>
      <c r="G199" s="41"/>
      <c r="H199" s="41"/>
      <c r="I199" s="234"/>
      <c r="J199" s="41"/>
      <c r="K199" s="41"/>
      <c r="L199" s="45"/>
      <c r="M199" s="235"/>
      <c r="N199" s="236"/>
      <c r="O199" s="92"/>
      <c r="P199" s="92"/>
      <c r="Q199" s="92"/>
      <c r="R199" s="92"/>
      <c r="S199" s="92"/>
      <c r="T199" s="93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146</v>
      </c>
      <c r="AU199" s="18" t="s">
        <v>84</v>
      </c>
    </row>
    <row r="200" s="2" customFormat="1" ht="21.75" customHeight="1">
      <c r="A200" s="39"/>
      <c r="B200" s="40"/>
      <c r="C200" s="219" t="s">
        <v>1315</v>
      </c>
      <c r="D200" s="219" t="s">
        <v>139</v>
      </c>
      <c r="E200" s="220" t="s">
        <v>1316</v>
      </c>
      <c r="F200" s="221" t="s">
        <v>1317</v>
      </c>
      <c r="G200" s="222" t="s">
        <v>357</v>
      </c>
      <c r="H200" s="223">
        <v>55</v>
      </c>
      <c r="I200" s="224"/>
      <c r="J200" s="225">
        <f>ROUND(I200*H200,2)</f>
        <v>0</v>
      </c>
      <c r="K200" s="221" t="s">
        <v>1</v>
      </c>
      <c r="L200" s="45"/>
      <c r="M200" s="226" t="s">
        <v>1</v>
      </c>
      <c r="N200" s="227" t="s">
        <v>41</v>
      </c>
      <c r="O200" s="92"/>
      <c r="P200" s="228">
        <f>O200*H200</f>
        <v>0</v>
      </c>
      <c r="Q200" s="228">
        <v>0</v>
      </c>
      <c r="R200" s="228">
        <f>Q200*H200</f>
        <v>0</v>
      </c>
      <c r="S200" s="228">
        <v>0</v>
      </c>
      <c r="T200" s="229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0" t="s">
        <v>144</v>
      </c>
      <c r="AT200" s="230" t="s">
        <v>139</v>
      </c>
      <c r="AU200" s="230" t="s">
        <v>84</v>
      </c>
      <c r="AY200" s="18" t="s">
        <v>136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8" t="s">
        <v>84</v>
      </c>
      <c r="BK200" s="231">
        <f>ROUND(I200*H200,2)</f>
        <v>0</v>
      </c>
      <c r="BL200" s="18" t="s">
        <v>144</v>
      </c>
      <c r="BM200" s="230" t="s">
        <v>1318</v>
      </c>
    </row>
    <row r="201" s="2" customFormat="1">
      <c r="A201" s="39"/>
      <c r="B201" s="40"/>
      <c r="C201" s="41"/>
      <c r="D201" s="232" t="s">
        <v>146</v>
      </c>
      <c r="E201" s="41"/>
      <c r="F201" s="233" t="s">
        <v>1317</v>
      </c>
      <c r="G201" s="41"/>
      <c r="H201" s="41"/>
      <c r="I201" s="234"/>
      <c r="J201" s="41"/>
      <c r="K201" s="41"/>
      <c r="L201" s="45"/>
      <c r="M201" s="235"/>
      <c r="N201" s="236"/>
      <c r="O201" s="92"/>
      <c r="P201" s="92"/>
      <c r="Q201" s="92"/>
      <c r="R201" s="92"/>
      <c r="S201" s="92"/>
      <c r="T201" s="93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146</v>
      </c>
      <c r="AU201" s="18" t="s">
        <v>84</v>
      </c>
    </row>
    <row r="202" s="2" customFormat="1" ht="16.5" customHeight="1">
      <c r="A202" s="39"/>
      <c r="B202" s="40"/>
      <c r="C202" s="219" t="s">
        <v>1273</v>
      </c>
      <c r="D202" s="219" t="s">
        <v>139</v>
      </c>
      <c r="E202" s="220" t="s">
        <v>1319</v>
      </c>
      <c r="F202" s="221" t="s">
        <v>1320</v>
      </c>
      <c r="G202" s="222" t="s">
        <v>142</v>
      </c>
      <c r="H202" s="223">
        <v>8.25</v>
      </c>
      <c r="I202" s="224"/>
      <c r="J202" s="225">
        <f>ROUND(I202*H202,2)</f>
        <v>0</v>
      </c>
      <c r="K202" s="221" t="s">
        <v>1</v>
      </c>
      <c r="L202" s="45"/>
      <c r="M202" s="226" t="s">
        <v>1</v>
      </c>
      <c r="N202" s="227" t="s">
        <v>41</v>
      </c>
      <c r="O202" s="92"/>
      <c r="P202" s="228">
        <f>O202*H202</f>
        <v>0</v>
      </c>
      <c r="Q202" s="228">
        <v>0</v>
      </c>
      <c r="R202" s="228">
        <f>Q202*H202</f>
        <v>0</v>
      </c>
      <c r="S202" s="228">
        <v>0</v>
      </c>
      <c r="T202" s="22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0" t="s">
        <v>144</v>
      </c>
      <c r="AT202" s="230" t="s">
        <v>139</v>
      </c>
      <c r="AU202" s="230" t="s">
        <v>84</v>
      </c>
      <c r="AY202" s="18" t="s">
        <v>136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8" t="s">
        <v>84</v>
      </c>
      <c r="BK202" s="231">
        <f>ROUND(I202*H202,2)</f>
        <v>0</v>
      </c>
      <c r="BL202" s="18" t="s">
        <v>144</v>
      </c>
      <c r="BM202" s="230" t="s">
        <v>1321</v>
      </c>
    </row>
    <row r="203" s="2" customFormat="1">
      <c r="A203" s="39"/>
      <c r="B203" s="40"/>
      <c r="C203" s="41"/>
      <c r="D203" s="232" t="s">
        <v>146</v>
      </c>
      <c r="E203" s="41"/>
      <c r="F203" s="233" t="s">
        <v>1320</v>
      </c>
      <c r="G203" s="41"/>
      <c r="H203" s="41"/>
      <c r="I203" s="234"/>
      <c r="J203" s="41"/>
      <c r="K203" s="41"/>
      <c r="L203" s="45"/>
      <c r="M203" s="235"/>
      <c r="N203" s="236"/>
      <c r="O203" s="92"/>
      <c r="P203" s="92"/>
      <c r="Q203" s="92"/>
      <c r="R203" s="92"/>
      <c r="S203" s="92"/>
      <c r="T203" s="93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146</v>
      </c>
      <c r="AU203" s="18" t="s">
        <v>84</v>
      </c>
    </row>
    <row r="204" s="14" customFormat="1">
      <c r="A204" s="14"/>
      <c r="B204" s="249"/>
      <c r="C204" s="250"/>
      <c r="D204" s="232" t="s">
        <v>150</v>
      </c>
      <c r="E204" s="251" t="s">
        <v>1</v>
      </c>
      <c r="F204" s="252" t="s">
        <v>1322</v>
      </c>
      <c r="G204" s="250"/>
      <c r="H204" s="253">
        <v>8.25</v>
      </c>
      <c r="I204" s="254"/>
      <c r="J204" s="250"/>
      <c r="K204" s="250"/>
      <c r="L204" s="255"/>
      <c r="M204" s="256"/>
      <c r="N204" s="257"/>
      <c r="O204" s="257"/>
      <c r="P204" s="257"/>
      <c r="Q204" s="257"/>
      <c r="R204" s="257"/>
      <c r="S204" s="257"/>
      <c r="T204" s="258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9" t="s">
        <v>150</v>
      </c>
      <c r="AU204" s="259" t="s">
        <v>84</v>
      </c>
      <c r="AV204" s="14" t="s">
        <v>86</v>
      </c>
      <c r="AW204" s="14" t="s">
        <v>32</v>
      </c>
      <c r="AX204" s="14" t="s">
        <v>76</v>
      </c>
      <c r="AY204" s="259" t="s">
        <v>136</v>
      </c>
    </row>
    <row r="205" s="15" customFormat="1">
      <c r="A205" s="15"/>
      <c r="B205" s="260"/>
      <c r="C205" s="261"/>
      <c r="D205" s="232" t="s">
        <v>150</v>
      </c>
      <c r="E205" s="262" t="s">
        <v>1</v>
      </c>
      <c r="F205" s="263" t="s">
        <v>153</v>
      </c>
      <c r="G205" s="261"/>
      <c r="H205" s="264">
        <v>8.25</v>
      </c>
      <c r="I205" s="265"/>
      <c r="J205" s="261"/>
      <c r="K205" s="261"/>
      <c r="L205" s="266"/>
      <c r="M205" s="267"/>
      <c r="N205" s="268"/>
      <c r="O205" s="268"/>
      <c r="P205" s="268"/>
      <c r="Q205" s="268"/>
      <c r="R205" s="268"/>
      <c r="S205" s="268"/>
      <c r="T205" s="269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70" t="s">
        <v>150</v>
      </c>
      <c r="AU205" s="270" t="s">
        <v>84</v>
      </c>
      <c r="AV205" s="15" t="s">
        <v>144</v>
      </c>
      <c r="AW205" s="15" t="s">
        <v>32</v>
      </c>
      <c r="AX205" s="15" t="s">
        <v>84</v>
      </c>
      <c r="AY205" s="270" t="s">
        <v>136</v>
      </c>
    </row>
    <row r="206" s="12" customFormat="1" ht="25.92" customHeight="1">
      <c r="A206" s="12"/>
      <c r="B206" s="203"/>
      <c r="C206" s="204"/>
      <c r="D206" s="205" t="s">
        <v>75</v>
      </c>
      <c r="E206" s="206" t="s">
        <v>646</v>
      </c>
      <c r="F206" s="206" t="s">
        <v>1323</v>
      </c>
      <c r="G206" s="204"/>
      <c r="H206" s="204"/>
      <c r="I206" s="207"/>
      <c r="J206" s="208">
        <f>BK206</f>
        <v>0</v>
      </c>
      <c r="K206" s="204"/>
      <c r="L206" s="209"/>
      <c r="M206" s="210"/>
      <c r="N206" s="211"/>
      <c r="O206" s="211"/>
      <c r="P206" s="212">
        <f>SUM(P207:P210)</f>
        <v>0</v>
      </c>
      <c r="Q206" s="211"/>
      <c r="R206" s="212">
        <f>SUM(R207:R210)</f>
        <v>0</v>
      </c>
      <c r="S206" s="211"/>
      <c r="T206" s="213">
        <f>SUM(T207:T210)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14" t="s">
        <v>84</v>
      </c>
      <c r="AT206" s="215" t="s">
        <v>75</v>
      </c>
      <c r="AU206" s="215" t="s">
        <v>76</v>
      </c>
      <c r="AY206" s="214" t="s">
        <v>136</v>
      </c>
      <c r="BK206" s="216">
        <f>SUM(BK207:BK210)</f>
        <v>0</v>
      </c>
    </row>
    <row r="207" s="2" customFormat="1" ht="21.75" customHeight="1">
      <c r="A207" s="39"/>
      <c r="B207" s="40"/>
      <c r="C207" s="219" t="s">
        <v>1324</v>
      </c>
      <c r="D207" s="219" t="s">
        <v>139</v>
      </c>
      <c r="E207" s="220" t="s">
        <v>1325</v>
      </c>
      <c r="F207" s="221" t="s">
        <v>1326</v>
      </c>
      <c r="G207" s="222" t="s">
        <v>163</v>
      </c>
      <c r="H207" s="223">
        <v>9.3599999999999994</v>
      </c>
      <c r="I207" s="224"/>
      <c r="J207" s="225">
        <f>ROUND(I207*H207,2)</f>
        <v>0</v>
      </c>
      <c r="K207" s="221" t="s">
        <v>1</v>
      </c>
      <c r="L207" s="45"/>
      <c r="M207" s="226" t="s">
        <v>1</v>
      </c>
      <c r="N207" s="227" t="s">
        <v>41</v>
      </c>
      <c r="O207" s="92"/>
      <c r="P207" s="228">
        <f>O207*H207</f>
        <v>0</v>
      </c>
      <c r="Q207" s="228">
        <v>0</v>
      </c>
      <c r="R207" s="228">
        <f>Q207*H207</f>
        <v>0</v>
      </c>
      <c r="S207" s="228">
        <v>0</v>
      </c>
      <c r="T207" s="229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0" t="s">
        <v>144</v>
      </c>
      <c r="AT207" s="230" t="s">
        <v>139</v>
      </c>
      <c r="AU207" s="230" t="s">
        <v>84</v>
      </c>
      <c r="AY207" s="18" t="s">
        <v>136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8" t="s">
        <v>84</v>
      </c>
      <c r="BK207" s="231">
        <f>ROUND(I207*H207,2)</f>
        <v>0</v>
      </c>
      <c r="BL207" s="18" t="s">
        <v>144</v>
      </c>
      <c r="BM207" s="230" t="s">
        <v>1327</v>
      </c>
    </row>
    <row r="208" s="2" customFormat="1">
      <c r="A208" s="39"/>
      <c r="B208" s="40"/>
      <c r="C208" s="41"/>
      <c r="D208" s="232" t="s">
        <v>146</v>
      </c>
      <c r="E208" s="41"/>
      <c r="F208" s="233" t="s">
        <v>1326</v>
      </c>
      <c r="G208" s="41"/>
      <c r="H208" s="41"/>
      <c r="I208" s="234"/>
      <c r="J208" s="41"/>
      <c r="K208" s="41"/>
      <c r="L208" s="45"/>
      <c r="M208" s="235"/>
      <c r="N208" s="236"/>
      <c r="O208" s="92"/>
      <c r="P208" s="92"/>
      <c r="Q208" s="92"/>
      <c r="R208" s="92"/>
      <c r="S208" s="92"/>
      <c r="T208" s="93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146</v>
      </c>
      <c r="AU208" s="18" t="s">
        <v>84</v>
      </c>
    </row>
    <row r="209" s="14" customFormat="1">
      <c r="A209" s="14"/>
      <c r="B209" s="249"/>
      <c r="C209" s="250"/>
      <c r="D209" s="232" t="s">
        <v>150</v>
      </c>
      <c r="E209" s="251" t="s">
        <v>1</v>
      </c>
      <c r="F209" s="252" t="s">
        <v>1328</v>
      </c>
      <c r="G209" s="250"/>
      <c r="H209" s="253">
        <v>9.3599999999999994</v>
      </c>
      <c r="I209" s="254"/>
      <c r="J209" s="250"/>
      <c r="K209" s="250"/>
      <c r="L209" s="255"/>
      <c r="M209" s="256"/>
      <c r="N209" s="257"/>
      <c r="O209" s="257"/>
      <c r="P209" s="257"/>
      <c r="Q209" s="257"/>
      <c r="R209" s="257"/>
      <c r="S209" s="257"/>
      <c r="T209" s="258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9" t="s">
        <v>150</v>
      </c>
      <c r="AU209" s="259" t="s">
        <v>84</v>
      </c>
      <c r="AV209" s="14" t="s">
        <v>86</v>
      </c>
      <c r="AW209" s="14" t="s">
        <v>32</v>
      </c>
      <c r="AX209" s="14" t="s">
        <v>76</v>
      </c>
      <c r="AY209" s="259" t="s">
        <v>136</v>
      </c>
    </row>
    <row r="210" s="15" customFormat="1">
      <c r="A210" s="15"/>
      <c r="B210" s="260"/>
      <c r="C210" s="261"/>
      <c r="D210" s="232" t="s">
        <v>150</v>
      </c>
      <c r="E210" s="262" t="s">
        <v>1</v>
      </c>
      <c r="F210" s="263" t="s">
        <v>153</v>
      </c>
      <c r="G210" s="261"/>
      <c r="H210" s="264">
        <v>9.3599999999999994</v>
      </c>
      <c r="I210" s="265"/>
      <c r="J210" s="261"/>
      <c r="K210" s="261"/>
      <c r="L210" s="266"/>
      <c r="M210" s="267"/>
      <c r="N210" s="268"/>
      <c r="O210" s="268"/>
      <c r="P210" s="268"/>
      <c r="Q210" s="268"/>
      <c r="R210" s="268"/>
      <c r="S210" s="268"/>
      <c r="T210" s="269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70" t="s">
        <v>150</v>
      </c>
      <c r="AU210" s="270" t="s">
        <v>84</v>
      </c>
      <c r="AV210" s="15" t="s">
        <v>144</v>
      </c>
      <c r="AW210" s="15" t="s">
        <v>32</v>
      </c>
      <c r="AX210" s="15" t="s">
        <v>84</v>
      </c>
      <c r="AY210" s="270" t="s">
        <v>136</v>
      </c>
    </row>
    <row r="211" s="12" customFormat="1" ht="25.92" customHeight="1">
      <c r="A211" s="12"/>
      <c r="B211" s="203"/>
      <c r="C211" s="204"/>
      <c r="D211" s="205" t="s">
        <v>75</v>
      </c>
      <c r="E211" s="206" t="s">
        <v>650</v>
      </c>
      <c r="F211" s="206" t="s">
        <v>1329</v>
      </c>
      <c r="G211" s="204"/>
      <c r="H211" s="204"/>
      <c r="I211" s="207"/>
      <c r="J211" s="208">
        <f>BK211</f>
        <v>0</v>
      </c>
      <c r="K211" s="204"/>
      <c r="L211" s="209"/>
      <c r="M211" s="210"/>
      <c r="N211" s="211"/>
      <c r="O211" s="211"/>
      <c r="P211" s="212">
        <f>SUM(P212:P213)</f>
        <v>0</v>
      </c>
      <c r="Q211" s="211"/>
      <c r="R211" s="212">
        <f>SUM(R212:R213)</f>
        <v>0</v>
      </c>
      <c r="S211" s="211"/>
      <c r="T211" s="213">
        <f>SUM(T212:T213)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14" t="s">
        <v>84</v>
      </c>
      <c r="AT211" s="215" t="s">
        <v>75</v>
      </c>
      <c r="AU211" s="215" t="s">
        <v>76</v>
      </c>
      <c r="AY211" s="214" t="s">
        <v>136</v>
      </c>
      <c r="BK211" s="216">
        <f>SUM(BK212:BK213)</f>
        <v>0</v>
      </c>
    </row>
    <row r="212" s="2" customFormat="1" ht="16.5" customHeight="1">
      <c r="A212" s="39"/>
      <c r="B212" s="40"/>
      <c r="C212" s="219" t="s">
        <v>1276</v>
      </c>
      <c r="D212" s="219" t="s">
        <v>139</v>
      </c>
      <c r="E212" s="220" t="s">
        <v>1330</v>
      </c>
      <c r="F212" s="221" t="s">
        <v>1331</v>
      </c>
      <c r="G212" s="222" t="s">
        <v>1332</v>
      </c>
      <c r="H212" s="223">
        <v>12</v>
      </c>
      <c r="I212" s="224"/>
      <c r="J212" s="225">
        <f>ROUND(I212*H212,2)</f>
        <v>0</v>
      </c>
      <c r="K212" s="221" t="s">
        <v>1</v>
      </c>
      <c r="L212" s="45"/>
      <c r="M212" s="226" t="s">
        <v>1</v>
      </c>
      <c r="N212" s="227" t="s">
        <v>41</v>
      </c>
      <c r="O212" s="92"/>
      <c r="P212" s="228">
        <f>O212*H212</f>
        <v>0</v>
      </c>
      <c r="Q212" s="228">
        <v>0</v>
      </c>
      <c r="R212" s="228">
        <f>Q212*H212</f>
        <v>0</v>
      </c>
      <c r="S212" s="228">
        <v>0</v>
      </c>
      <c r="T212" s="229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0" t="s">
        <v>144</v>
      </c>
      <c r="AT212" s="230" t="s">
        <v>139</v>
      </c>
      <c r="AU212" s="230" t="s">
        <v>84</v>
      </c>
      <c r="AY212" s="18" t="s">
        <v>136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8" t="s">
        <v>84</v>
      </c>
      <c r="BK212" s="231">
        <f>ROUND(I212*H212,2)</f>
        <v>0</v>
      </c>
      <c r="BL212" s="18" t="s">
        <v>144</v>
      </c>
      <c r="BM212" s="230" t="s">
        <v>1333</v>
      </c>
    </row>
    <row r="213" s="2" customFormat="1">
      <c r="A213" s="39"/>
      <c r="B213" s="40"/>
      <c r="C213" s="41"/>
      <c r="D213" s="232" t="s">
        <v>146</v>
      </c>
      <c r="E213" s="41"/>
      <c r="F213" s="233" t="s">
        <v>1331</v>
      </c>
      <c r="G213" s="41"/>
      <c r="H213" s="41"/>
      <c r="I213" s="234"/>
      <c r="J213" s="41"/>
      <c r="K213" s="41"/>
      <c r="L213" s="45"/>
      <c r="M213" s="235"/>
      <c r="N213" s="236"/>
      <c r="O213" s="92"/>
      <c r="P213" s="92"/>
      <c r="Q213" s="92"/>
      <c r="R213" s="92"/>
      <c r="S213" s="92"/>
      <c r="T213" s="93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146</v>
      </c>
      <c r="AU213" s="18" t="s">
        <v>84</v>
      </c>
    </row>
    <row r="214" s="12" customFormat="1" ht="25.92" customHeight="1">
      <c r="A214" s="12"/>
      <c r="B214" s="203"/>
      <c r="C214" s="204"/>
      <c r="D214" s="205" t="s">
        <v>75</v>
      </c>
      <c r="E214" s="206" t="s">
        <v>654</v>
      </c>
      <c r="F214" s="206" t="s">
        <v>1334</v>
      </c>
      <c r="G214" s="204"/>
      <c r="H214" s="204"/>
      <c r="I214" s="207"/>
      <c r="J214" s="208">
        <f>BK214</f>
        <v>0</v>
      </c>
      <c r="K214" s="204"/>
      <c r="L214" s="209"/>
      <c r="M214" s="210"/>
      <c r="N214" s="211"/>
      <c r="O214" s="211"/>
      <c r="P214" s="212">
        <f>SUM(P215:P224)</f>
        <v>0</v>
      </c>
      <c r="Q214" s="211"/>
      <c r="R214" s="212">
        <f>SUM(R215:R224)</f>
        <v>0</v>
      </c>
      <c r="S214" s="211"/>
      <c r="T214" s="213">
        <f>SUM(T215:T224)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14" t="s">
        <v>84</v>
      </c>
      <c r="AT214" s="215" t="s">
        <v>75</v>
      </c>
      <c r="AU214" s="215" t="s">
        <v>76</v>
      </c>
      <c r="AY214" s="214" t="s">
        <v>136</v>
      </c>
      <c r="BK214" s="216">
        <f>SUM(BK215:BK224)</f>
        <v>0</v>
      </c>
    </row>
    <row r="215" s="2" customFormat="1" ht="16.5" customHeight="1">
      <c r="A215" s="39"/>
      <c r="B215" s="40"/>
      <c r="C215" s="219" t="s">
        <v>1335</v>
      </c>
      <c r="D215" s="219" t="s">
        <v>139</v>
      </c>
      <c r="E215" s="220" t="s">
        <v>1336</v>
      </c>
      <c r="F215" s="221" t="s">
        <v>1337</v>
      </c>
      <c r="G215" s="222" t="s">
        <v>142</v>
      </c>
      <c r="H215" s="223">
        <v>46.799999999999997</v>
      </c>
      <c r="I215" s="224"/>
      <c r="J215" s="225">
        <f>ROUND(I215*H215,2)</f>
        <v>0</v>
      </c>
      <c r="K215" s="221" t="s">
        <v>1</v>
      </c>
      <c r="L215" s="45"/>
      <c r="M215" s="226" t="s">
        <v>1</v>
      </c>
      <c r="N215" s="227" t="s">
        <v>41</v>
      </c>
      <c r="O215" s="92"/>
      <c r="P215" s="228">
        <f>O215*H215</f>
        <v>0</v>
      </c>
      <c r="Q215" s="228">
        <v>0</v>
      </c>
      <c r="R215" s="228">
        <f>Q215*H215</f>
        <v>0</v>
      </c>
      <c r="S215" s="228">
        <v>0</v>
      </c>
      <c r="T215" s="229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0" t="s">
        <v>144</v>
      </c>
      <c r="AT215" s="230" t="s">
        <v>139</v>
      </c>
      <c r="AU215" s="230" t="s">
        <v>84</v>
      </c>
      <c r="AY215" s="18" t="s">
        <v>136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8" t="s">
        <v>84</v>
      </c>
      <c r="BK215" s="231">
        <f>ROUND(I215*H215,2)</f>
        <v>0</v>
      </c>
      <c r="BL215" s="18" t="s">
        <v>144</v>
      </c>
      <c r="BM215" s="230" t="s">
        <v>1338</v>
      </c>
    </row>
    <row r="216" s="2" customFormat="1">
      <c r="A216" s="39"/>
      <c r="B216" s="40"/>
      <c r="C216" s="41"/>
      <c r="D216" s="232" t="s">
        <v>146</v>
      </c>
      <c r="E216" s="41"/>
      <c r="F216" s="233" t="s">
        <v>1337</v>
      </c>
      <c r="G216" s="41"/>
      <c r="H216" s="41"/>
      <c r="I216" s="234"/>
      <c r="J216" s="41"/>
      <c r="K216" s="41"/>
      <c r="L216" s="45"/>
      <c r="M216" s="235"/>
      <c r="N216" s="236"/>
      <c r="O216" s="92"/>
      <c r="P216" s="92"/>
      <c r="Q216" s="92"/>
      <c r="R216" s="92"/>
      <c r="S216" s="92"/>
      <c r="T216" s="93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146</v>
      </c>
      <c r="AU216" s="18" t="s">
        <v>84</v>
      </c>
    </row>
    <row r="217" s="14" customFormat="1">
      <c r="A217" s="14"/>
      <c r="B217" s="249"/>
      <c r="C217" s="250"/>
      <c r="D217" s="232" t="s">
        <v>150</v>
      </c>
      <c r="E217" s="251" t="s">
        <v>1</v>
      </c>
      <c r="F217" s="252" t="s">
        <v>1339</v>
      </c>
      <c r="G217" s="250"/>
      <c r="H217" s="253">
        <v>46.799999999999997</v>
      </c>
      <c r="I217" s="254"/>
      <c r="J217" s="250"/>
      <c r="K217" s="250"/>
      <c r="L217" s="255"/>
      <c r="M217" s="256"/>
      <c r="N217" s="257"/>
      <c r="O217" s="257"/>
      <c r="P217" s="257"/>
      <c r="Q217" s="257"/>
      <c r="R217" s="257"/>
      <c r="S217" s="257"/>
      <c r="T217" s="258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9" t="s">
        <v>150</v>
      </c>
      <c r="AU217" s="259" t="s">
        <v>84</v>
      </c>
      <c r="AV217" s="14" t="s">
        <v>86</v>
      </c>
      <c r="AW217" s="14" t="s">
        <v>32</v>
      </c>
      <c r="AX217" s="14" t="s">
        <v>76</v>
      </c>
      <c r="AY217" s="259" t="s">
        <v>136</v>
      </c>
    </row>
    <row r="218" s="15" customFormat="1">
      <c r="A218" s="15"/>
      <c r="B218" s="260"/>
      <c r="C218" s="261"/>
      <c r="D218" s="232" t="s">
        <v>150</v>
      </c>
      <c r="E218" s="262" t="s">
        <v>1</v>
      </c>
      <c r="F218" s="263" t="s">
        <v>153</v>
      </c>
      <c r="G218" s="261"/>
      <c r="H218" s="264">
        <v>46.799999999999997</v>
      </c>
      <c r="I218" s="265"/>
      <c r="J218" s="261"/>
      <c r="K218" s="261"/>
      <c r="L218" s="266"/>
      <c r="M218" s="267"/>
      <c r="N218" s="268"/>
      <c r="O218" s="268"/>
      <c r="P218" s="268"/>
      <c r="Q218" s="268"/>
      <c r="R218" s="268"/>
      <c r="S218" s="268"/>
      <c r="T218" s="269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70" t="s">
        <v>150</v>
      </c>
      <c r="AU218" s="270" t="s">
        <v>84</v>
      </c>
      <c r="AV218" s="15" t="s">
        <v>144</v>
      </c>
      <c r="AW218" s="15" t="s">
        <v>32</v>
      </c>
      <c r="AX218" s="15" t="s">
        <v>84</v>
      </c>
      <c r="AY218" s="270" t="s">
        <v>136</v>
      </c>
    </row>
    <row r="219" s="2" customFormat="1" ht="21.75" customHeight="1">
      <c r="A219" s="39"/>
      <c r="B219" s="40"/>
      <c r="C219" s="219" t="s">
        <v>1282</v>
      </c>
      <c r="D219" s="219" t="s">
        <v>139</v>
      </c>
      <c r="E219" s="220" t="s">
        <v>1340</v>
      </c>
      <c r="F219" s="221" t="s">
        <v>1341</v>
      </c>
      <c r="G219" s="222" t="s">
        <v>163</v>
      </c>
      <c r="H219" s="223">
        <v>3.5</v>
      </c>
      <c r="I219" s="224"/>
      <c r="J219" s="225">
        <f>ROUND(I219*H219,2)</f>
        <v>0</v>
      </c>
      <c r="K219" s="221" t="s">
        <v>1</v>
      </c>
      <c r="L219" s="45"/>
      <c r="M219" s="226" t="s">
        <v>1</v>
      </c>
      <c r="N219" s="227" t="s">
        <v>41</v>
      </c>
      <c r="O219" s="92"/>
      <c r="P219" s="228">
        <f>O219*H219</f>
        <v>0</v>
      </c>
      <c r="Q219" s="228">
        <v>0</v>
      </c>
      <c r="R219" s="228">
        <f>Q219*H219</f>
        <v>0</v>
      </c>
      <c r="S219" s="228">
        <v>0</v>
      </c>
      <c r="T219" s="229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0" t="s">
        <v>144</v>
      </c>
      <c r="AT219" s="230" t="s">
        <v>139</v>
      </c>
      <c r="AU219" s="230" t="s">
        <v>84</v>
      </c>
      <c r="AY219" s="18" t="s">
        <v>136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8" t="s">
        <v>84</v>
      </c>
      <c r="BK219" s="231">
        <f>ROUND(I219*H219,2)</f>
        <v>0</v>
      </c>
      <c r="BL219" s="18" t="s">
        <v>144</v>
      </c>
      <c r="BM219" s="230" t="s">
        <v>1342</v>
      </c>
    </row>
    <row r="220" s="2" customFormat="1">
      <c r="A220" s="39"/>
      <c r="B220" s="40"/>
      <c r="C220" s="41"/>
      <c r="D220" s="232" t="s">
        <v>146</v>
      </c>
      <c r="E220" s="41"/>
      <c r="F220" s="233" t="s">
        <v>1341</v>
      </c>
      <c r="G220" s="41"/>
      <c r="H220" s="41"/>
      <c r="I220" s="234"/>
      <c r="J220" s="41"/>
      <c r="K220" s="41"/>
      <c r="L220" s="45"/>
      <c r="M220" s="235"/>
      <c r="N220" s="236"/>
      <c r="O220" s="92"/>
      <c r="P220" s="92"/>
      <c r="Q220" s="92"/>
      <c r="R220" s="92"/>
      <c r="S220" s="92"/>
      <c r="T220" s="93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146</v>
      </c>
      <c r="AU220" s="18" t="s">
        <v>84</v>
      </c>
    </row>
    <row r="221" s="2" customFormat="1" ht="16.5" customHeight="1">
      <c r="A221" s="39"/>
      <c r="B221" s="40"/>
      <c r="C221" s="219" t="s">
        <v>1343</v>
      </c>
      <c r="D221" s="219" t="s">
        <v>139</v>
      </c>
      <c r="E221" s="220" t="s">
        <v>1344</v>
      </c>
      <c r="F221" s="221" t="s">
        <v>1345</v>
      </c>
      <c r="G221" s="222" t="s">
        <v>357</v>
      </c>
      <c r="H221" s="223">
        <v>32</v>
      </c>
      <c r="I221" s="224"/>
      <c r="J221" s="225">
        <f>ROUND(I221*H221,2)</f>
        <v>0</v>
      </c>
      <c r="K221" s="221" t="s">
        <v>1</v>
      </c>
      <c r="L221" s="45"/>
      <c r="M221" s="226" t="s">
        <v>1</v>
      </c>
      <c r="N221" s="227" t="s">
        <v>41</v>
      </c>
      <c r="O221" s="92"/>
      <c r="P221" s="228">
        <f>O221*H221</f>
        <v>0</v>
      </c>
      <c r="Q221" s="228">
        <v>0</v>
      </c>
      <c r="R221" s="228">
        <f>Q221*H221</f>
        <v>0</v>
      </c>
      <c r="S221" s="228">
        <v>0</v>
      </c>
      <c r="T221" s="229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0" t="s">
        <v>144</v>
      </c>
      <c r="AT221" s="230" t="s">
        <v>139</v>
      </c>
      <c r="AU221" s="230" t="s">
        <v>84</v>
      </c>
      <c r="AY221" s="18" t="s">
        <v>136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8" t="s">
        <v>84</v>
      </c>
      <c r="BK221" s="231">
        <f>ROUND(I221*H221,2)</f>
        <v>0</v>
      </c>
      <c r="BL221" s="18" t="s">
        <v>144</v>
      </c>
      <c r="BM221" s="230" t="s">
        <v>1346</v>
      </c>
    </row>
    <row r="222" s="2" customFormat="1">
      <c r="A222" s="39"/>
      <c r="B222" s="40"/>
      <c r="C222" s="41"/>
      <c r="D222" s="232" t="s">
        <v>146</v>
      </c>
      <c r="E222" s="41"/>
      <c r="F222" s="233" t="s">
        <v>1345</v>
      </c>
      <c r="G222" s="41"/>
      <c r="H222" s="41"/>
      <c r="I222" s="234"/>
      <c r="J222" s="41"/>
      <c r="K222" s="41"/>
      <c r="L222" s="45"/>
      <c r="M222" s="235"/>
      <c r="N222" s="236"/>
      <c r="O222" s="92"/>
      <c r="P222" s="92"/>
      <c r="Q222" s="92"/>
      <c r="R222" s="92"/>
      <c r="S222" s="92"/>
      <c r="T222" s="93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146</v>
      </c>
      <c r="AU222" s="18" t="s">
        <v>84</v>
      </c>
    </row>
    <row r="223" s="2" customFormat="1" ht="16.5" customHeight="1">
      <c r="A223" s="39"/>
      <c r="B223" s="40"/>
      <c r="C223" s="219" t="s">
        <v>481</v>
      </c>
      <c r="D223" s="219" t="s">
        <v>139</v>
      </c>
      <c r="E223" s="220" t="s">
        <v>1347</v>
      </c>
      <c r="F223" s="221" t="s">
        <v>1348</v>
      </c>
      <c r="G223" s="222" t="s">
        <v>357</v>
      </c>
      <c r="H223" s="223">
        <v>8</v>
      </c>
      <c r="I223" s="224"/>
      <c r="J223" s="225">
        <f>ROUND(I223*H223,2)</f>
        <v>0</v>
      </c>
      <c r="K223" s="221" t="s">
        <v>1</v>
      </c>
      <c r="L223" s="45"/>
      <c r="M223" s="226" t="s">
        <v>1</v>
      </c>
      <c r="N223" s="227" t="s">
        <v>41</v>
      </c>
      <c r="O223" s="92"/>
      <c r="P223" s="228">
        <f>O223*H223</f>
        <v>0</v>
      </c>
      <c r="Q223" s="228">
        <v>0</v>
      </c>
      <c r="R223" s="228">
        <f>Q223*H223</f>
        <v>0</v>
      </c>
      <c r="S223" s="228">
        <v>0</v>
      </c>
      <c r="T223" s="229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0" t="s">
        <v>144</v>
      </c>
      <c r="AT223" s="230" t="s">
        <v>139</v>
      </c>
      <c r="AU223" s="230" t="s">
        <v>84</v>
      </c>
      <c r="AY223" s="18" t="s">
        <v>136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8" t="s">
        <v>84</v>
      </c>
      <c r="BK223" s="231">
        <f>ROUND(I223*H223,2)</f>
        <v>0</v>
      </c>
      <c r="BL223" s="18" t="s">
        <v>144</v>
      </c>
      <c r="BM223" s="230" t="s">
        <v>1349</v>
      </c>
    </row>
    <row r="224" s="2" customFormat="1">
      <c r="A224" s="39"/>
      <c r="B224" s="40"/>
      <c r="C224" s="41"/>
      <c r="D224" s="232" t="s">
        <v>146</v>
      </c>
      <c r="E224" s="41"/>
      <c r="F224" s="233" t="s">
        <v>1348</v>
      </c>
      <c r="G224" s="41"/>
      <c r="H224" s="41"/>
      <c r="I224" s="234"/>
      <c r="J224" s="41"/>
      <c r="K224" s="41"/>
      <c r="L224" s="45"/>
      <c r="M224" s="235"/>
      <c r="N224" s="236"/>
      <c r="O224" s="92"/>
      <c r="P224" s="92"/>
      <c r="Q224" s="92"/>
      <c r="R224" s="92"/>
      <c r="S224" s="92"/>
      <c r="T224" s="93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146</v>
      </c>
      <c r="AU224" s="18" t="s">
        <v>84</v>
      </c>
    </row>
    <row r="225" s="12" customFormat="1" ht="25.92" customHeight="1">
      <c r="A225" s="12"/>
      <c r="B225" s="203"/>
      <c r="C225" s="204"/>
      <c r="D225" s="205" t="s">
        <v>75</v>
      </c>
      <c r="E225" s="206" t="s">
        <v>658</v>
      </c>
      <c r="F225" s="206" t="s">
        <v>1350</v>
      </c>
      <c r="G225" s="204"/>
      <c r="H225" s="204"/>
      <c r="I225" s="207"/>
      <c r="J225" s="208">
        <f>BK225</f>
        <v>0</v>
      </c>
      <c r="K225" s="204"/>
      <c r="L225" s="209"/>
      <c r="M225" s="210"/>
      <c r="N225" s="211"/>
      <c r="O225" s="211"/>
      <c r="P225" s="212">
        <f>SUM(P226:P237)</f>
        <v>0</v>
      </c>
      <c r="Q225" s="211"/>
      <c r="R225" s="212">
        <f>SUM(R226:R237)</f>
        <v>0</v>
      </c>
      <c r="S225" s="211"/>
      <c r="T225" s="213">
        <f>SUM(T226:T237)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14" t="s">
        <v>84</v>
      </c>
      <c r="AT225" s="215" t="s">
        <v>75</v>
      </c>
      <c r="AU225" s="215" t="s">
        <v>76</v>
      </c>
      <c r="AY225" s="214" t="s">
        <v>136</v>
      </c>
      <c r="BK225" s="216">
        <f>SUM(BK226:BK237)</f>
        <v>0</v>
      </c>
    </row>
    <row r="226" s="2" customFormat="1" ht="16.5" customHeight="1">
      <c r="A226" s="39"/>
      <c r="B226" s="40"/>
      <c r="C226" s="219" t="s">
        <v>1351</v>
      </c>
      <c r="D226" s="219" t="s">
        <v>139</v>
      </c>
      <c r="E226" s="220" t="s">
        <v>1352</v>
      </c>
      <c r="F226" s="221" t="s">
        <v>1353</v>
      </c>
      <c r="G226" s="222" t="s">
        <v>357</v>
      </c>
      <c r="H226" s="223">
        <v>6</v>
      </c>
      <c r="I226" s="224"/>
      <c r="J226" s="225">
        <f>ROUND(I226*H226,2)</f>
        <v>0</v>
      </c>
      <c r="K226" s="221" t="s">
        <v>1</v>
      </c>
      <c r="L226" s="45"/>
      <c r="M226" s="226" t="s">
        <v>1</v>
      </c>
      <c r="N226" s="227" t="s">
        <v>41</v>
      </c>
      <c r="O226" s="92"/>
      <c r="P226" s="228">
        <f>O226*H226</f>
        <v>0</v>
      </c>
      <c r="Q226" s="228">
        <v>0</v>
      </c>
      <c r="R226" s="228">
        <f>Q226*H226</f>
        <v>0</v>
      </c>
      <c r="S226" s="228">
        <v>0</v>
      </c>
      <c r="T226" s="229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0" t="s">
        <v>144</v>
      </c>
      <c r="AT226" s="230" t="s">
        <v>139</v>
      </c>
      <c r="AU226" s="230" t="s">
        <v>84</v>
      </c>
      <c r="AY226" s="18" t="s">
        <v>136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8" t="s">
        <v>84</v>
      </c>
      <c r="BK226" s="231">
        <f>ROUND(I226*H226,2)</f>
        <v>0</v>
      </c>
      <c r="BL226" s="18" t="s">
        <v>144</v>
      </c>
      <c r="BM226" s="230" t="s">
        <v>1354</v>
      </c>
    </row>
    <row r="227" s="2" customFormat="1">
      <c r="A227" s="39"/>
      <c r="B227" s="40"/>
      <c r="C227" s="41"/>
      <c r="D227" s="232" t="s">
        <v>146</v>
      </c>
      <c r="E227" s="41"/>
      <c r="F227" s="233" t="s">
        <v>1353</v>
      </c>
      <c r="G227" s="41"/>
      <c r="H227" s="41"/>
      <c r="I227" s="234"/>
      <c r="J227" s="41"/>
      <c r="K227" s="41"/>
      <c r="L227" s="45"/>
      <c r="M227" s="235"/>
      <c r="N227" s="236"/>
      <c r="O227" s="92"/>
      <c r="P227" s="92"/>
      <c r="Q227" s="92"/>
      <c r="R227" s="92"/>
      <c r="S227" s="92"/>
      <c r="T227" s="93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146</v>
      </c>
      <c r="AU227" s="18" t="s">
        <v>84</v>
      </c>
    </row>
    <row r="228" s="14" customFormat="1">
      <c r="A228" s="14"/>
      <c r="B228" s="249"/>
      <c r="C228" s="250"/>
      <c r="D228" s="232" t="s">
        <v>150</v>
      </c>
      <c r="E228" s="251" t="s">
        <v>1</v>
      </c>
      <c r="F228" s="252" t="s">
        <v>1355</v>
      </c>
      <c r="G228" s="250"/>
      <c r="H228" s="253">
        <v>6</v>
      </c>
      <c r="I228" s="254"/>
      <c r="J228" s="250"/>
      <c r="K228" s="250"/>
      <c r="L228" s="255"/>
      <c r="M228" s="256"/>
      <c r="N228" s="257"/>
      <c r="O228" s="257"/>
      <c r="P228" s="257"/>
      <c r="Q228" s="257"/>
      <c r="R228" s="257"/>
      <c r="S228" s="257"/>
      <c r="T228" s="258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9" t="s">
        <v>150</v>
      </c>
      <c r="AU228" s="259" t="s">
        <v>84</v>
      </c>
      <c r="AV228" s="14" t="s">
        <v>86</v>
      </c>
      <c r="AW228" s="14" t="s">
        <v>32</v>
      </c>
      <c r="AX228" s="14" t="s">
        <v>76</v>
      </c>
      <c r="AY228" s="259" t="s">
        <v>136</v>
      </c>
    </row>
    <row r="229" s="15" customFormat="1">
      <c r="A229" s="15"/>
      <c r="B229" s="260"/>
      <c r="C229" s="261"/>
      <c r="D229" s="232" t="s">
        <v>150</v>
      </c>
      <c r="E229" s="262" t="s">
        <v>1</v>
      </c>
      <c r="F229" s="263" t="s">
        <v>153</v>
      </c>
      <c r="G229" s="261"/>
      <c r="H229" s="264">
        <v>6</v>
      </c>
      <c r="I229" s="265"/>
      <c r="J229" s="261"/>
      <c r="K229" s="261"/>
      <c r="L229" s="266"/>
      <c r="M229" s="267"/>
      <c r="N229" s="268"/>
      <c r="O229" s="268"/>
      <c r="P229" s="268"/>
      <c r="Q229" s="268"/>
      <c r="R229" s="268"/>
      <c r="S229" s="268"/>
      <c r="T229" s="269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70" t="s">
        <v>150</v>
      </c>
      <c r="AU229" s="270" t="s">
        <v>84</v>
      </c>
      <c r="AV229" s="15" t="s">
        <v>144</v>
      </c>
      <c r="AW229" s="15" t="s">
        <v>32</v>
      </c>
      <c r="AX229" s="15" t="s">
        <v>84</v>
      </c>
      <c r="AY229" s="270" t="s">
        <v>136</v>
      </c>
    </row>
    <row r="230" s="2" customFormat="1" ht="16.5" customHeight="1">
      <c r="A230" s="39"/>
      <c r="B230" s="40"/>
      <c r="C230" s="219" t="s">
        <v>1292</v>
      </c>
      <c r="D230" s="219" t="s">
        <v>139</v>
      </c>
      <c r="E230" s="220" t="s">
        <v>1356</v>
      </c>
      <c r="F230" s="221" t="s">
        <v>1357</v>
      </c>
      <c r="G230" s="222" t="s">
        <v>357</v>
      </c>
      <c r="H230" s="223">
        <v>4</v>
      </c>
      <c r="I230" s="224"/>
      <c r="J230" s="225">
        <f>ROUND(I230*H230,2)</f>
        <v>0</v>
      </c>
      <c r="K230" s="221" t="s">
        <v>1</v>
      </c>
      <c r="L230" s="45"/>
      <c r="M230" s="226" t="s">
        <v>1</v>
      </c>
      <c r="N230" s="227" t="s">
        <v>41</v>
      </c>
      <c r="O230" s="92"/>
      <c r="P230" s="228">
        <f>O230*H230</f>
        <v>0</v>
      </c>
      <c r="Q230" s="228">
        <v>0</v>
      </c>
      <c r="R230" s="228">
        <f>Q230*H230</f>
        <v>0</v>
      </c>
      <c r="S230" s="228">
        <v>0</v>
      </c>
      <c r="T230" s="229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0" t="s">
        <v>144</v>
      </c>
      <c r="AT230" s="230" t="s">
        <v>139</v>
      </c>
      <c r="AU230" s="230" t="s">
        <v>84</v>
      </c>
      <c r="AY230" s="18" t="s">
        <v>136</v>
      </c>
      <c r="BE230" s="231">
        <f>IF(N230="základní",J230,0)</f>
        <v>0</v>
      </c>
      <c r="BF230" s="231">
        <f>IF(N230="snížená",J230,0)</f>
        <v>0</v>
      </c>
      <c r="BG230" s="231">
        <f>IF(N230="zákl. přenesená",J230,0)</f>
        <v>0</v>
      </c>
      <c r="BH230" s="231">
        <f>IF(N230="sníž. přenesená",J230,0)</f>
        <v>0</v>
      </c>
      <c r="BI230" s="231">
        <f>IF(N230="nulová",J230,0)</f>
        <v>0</v>
      </c>
      <c r="BJ230" s="18" t="s">
        <v>84</v>
      </c>
      <c r="BK230" s="231">
        <f>ROUND(I230*H230,2)</f>
        <v>0</v>
      </c>
      <c r="BL230" s="18" t="s">
        <v>144</v>
      </c>
      <c r="BM230" s="230" t="s">
        <v>1358</v>
      </c>
    </row>
    <row r="231" s="2" customFormat="1">
      <c r="A231" s="39"/>
      <c r="B231" s="40"/>
      <c r="C231" s="41"/>
      <c r="D231" s="232" t="s">
        <v>146</v>
      </c>
      <c r="E231" s="41"/>
      <c r="F231" s="233" t="s">
        <v>1357</v>
      </c>
      <c r="G231" s="41"/>
      <c r="H231" s="41"/>
      <c r="I231" s="234"/>
      <c r="J231" s="41"/>
      <c r="K231" s="41"/>
      <c r="L231" s="45"/>
      <c r="M231" s="235"/>
      <c r="N231" s="236"/>
      <c r="O231" s="92"/>
      <c r="P231" s="92"/>
      <c r="Q231" s="92"/>
      <c r="R231" s="92"/>
      <c r="S231" s="92"/>
      <c r="T231" s="93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146</v>
      </c>
      <c r="AU231" s="18" t="s">
        <v>84</v>
      </c>
    </row>
    <row r="232" s="14" customFormat="1">
      <c r="A232" s="14"/>
      <c r="B232" s="249"/>
      <c r="C232" s="250"/>
      <c r="D232" s="232" t="s">
        <v>150</v>
      </c>
      <c r="E232" s="251" t="s">
        <v>1</v>
      </c>
      <c r="F232" s="252" t="s">
        <v>1359</v>
      </c>
      <c r="G232" s="250"/>
      <c r="H232" s="253">
        <v>4</v>
      </c>
      <c r="I232" s="254"/>
      <c r="J232" s="250"/>
      <c r="K232" s="250"/>
      <c r="L232" s="255"/>
      <c r="M232" s="256"/>
      <c r="N232" s="257"/>
      <c r="O232" s="257"/>
      <c r="P232" s="257"/>
      <c r="Q232" s="257"/>
      <c r="R232" s="257"/>
      <c r="S232" s="257"/>
      <c r="T232" s="258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9" t="s">
        <v>150</v>
      </c>
      <c r="AU232" s="259" t="s">
        <v>84</v>
      </c>
      <c r="AV232" s="14" t="s">
        <v>86</v>
      </c>
      <c r="AW232" s="14" t="s">
        <v>32</v>
      </c>
      <c r="AX232" s="14" t="s">
        <v>76</v>
      </c>
      <c r="AY232" s="259" t="s">
        <v>136</v>
      </c>
    </row>
    <row r="233" s="15" customFormat="1">
      <c r="A233" s="15"/>
      <c r="B233" s="260"/>
      <c r="C233" s="261"/>
      <c r="D233" s="232" t="s">
        <v>150</v>
      </c>
      <c r="E233" s="262" t="s">
        <v>1</v>
      </c>
      <c r="F233" s="263" t="s">
        <v>153</v>
      </c>
      <c r="G233" s="261"/>
      <c r="H233" s="264">
        <v>4</v>
      </c>
      <c r="I233" s="265"/>
      <c r="J233" s="261"/>
      <c r="K233" s="261"/>
      <c r="L233" s="266"/>
      <c r="M233" s="267"/>
      <c r="N233" s="268"/>
      <c r="O233" s="268"/>
      <c r="P233" s="268"/>
      <c r="Q233" s="268"/>
      <c r="R233" s="268"/>
      <c r="S233" s="268"/>
      <c r="T233" s="269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70" t="s">
        <v>150</v>
      </c>
      <c r="AU233" s="270" t="s">
        <v>84</v>
      </c>
      <c r="AV233" s="15" t="s">
        <v>144</v>
      </c>
      <c r="AW233" s="15" t="s">
        <v>32</v>
      </c>
      <c r="AX233" s="15" t="s">
        <v>84</v>
      </c>
      <c r="AY233" s="270" t="s">
        <v>136</v>
      </c>
    </row>
    <row r="234" s="2" customFormat="1" ht="16.5" customHeight="1">
      <c r="A234" s="39"/>
      <c r="B234" s="40"/>
      <c r="C234" s="219" t="s">
        <v>1360</v>
      </c>
      <c r="D234" s="219" t="s">
        <v>139</v>
      </c>
      <c r="E234" s="220" t="s">
        <v>1361</v>
      </c>
      <c r="F234" s="221" t="s">
        <v>1362</v>
      </c>
      <c r="G234" s="222" t="s">
        <v>357</v>
      </c>
      <c r="H234" s="223">
        <v>32</v>
      </c>
      <c r="I234" s="224"/>
      <c r="J234" s="225">
        <f>ROUND(I234*H234,2)</f>
        <v>0</v>
      </c>
      <c r="K234" s="221" t="s">
        <v>1</v>
      </c>
      <c r="L234" s="45"/>
      <c r="M234" s="226" t="s">
        <v>1</v>
      </c>
      <c r="N234" s="227" t="s">
        <v>41</v>
      </c>
      <c r="O234" s="92"/>
      <c r="P234" s="228">
        <f>O234*H234</f>
        <v>0</v>
      </c>
      <c r="Q234" s="228">
        <v>0</v>
      </c>
      <c r="R234" s="228">
        <f>Q234*H234</f>
        <v>0</v>
      </c>
      <c r="S234" s="228">
        <v>0</v>
      </c>
      <c r="T234" s="229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0" t="s">
        <v>144</v>
      </c>
      <c r="AT234" s="230" t="s">
        <v>139</v>
      </c>
      <c r="AU234" s="230" t="s">
        <v>84</v>
      </c>
      <c r="AY234" s="18" t="s">
        <v>136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18" t="s">
        <v>84</v>
      </c>
      <c r="BK234" s="231">
        <f>ROUND(I234*H234,2)</f>
        <v>0</v>
      </c>
      <c r="BL234" s="18" t="s">
        <v>144</v>
      </c>
      <c r="BM234" s="230" t="s">
        <v>1363</v>
      </c>
    </row>
    <row r="235" s="2" customFormat="1">
      <c r="A235" s="39"/>
      <c r="B235" s="40"/>
      <c r="C235" s="41"/>
      <c r="D235" s="232" t="s">
        <v>146</v>
      </c>
      <c r="E235" s="41"/>
      <c r="F235" s="233" t="s">
        <v>1362</v>
      </c>
      <c r="G235" s="41"/>
      <c r="H235" s="41"/>
      <c r="I235" s="234"/>
      <c r="J235" s="41"/>
      <c r="K235" s="41"/>
      <c r="L235" s="45"/>
      <c r="M235" s="235"/>
      <c r="N235" s="236"/>
      <c r="O235" s="92"/>
      <c r="P235" s="92"/>
      <c r="Q235" s="92"/>
      <c r="R235" s="92"/>
      <c r="S235" s="92"/>
      <c r="T235" s="93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146</v>
      </c>
      <c r="AU235" s="18" t="s">
        <v>84</v>
      </c>
    </row>
    <row r="236" s="2" customFormat="1" ht="16.5" customHeight="1">
      <c r="A236" s="39"/>
      <c r="B236" s="40"/>
      <c r="C236" s="219" t="s">
        <v>1295</v>
      </c>
      <c r="D236" s="219" t="s">
        <v>139</v>
      </c>
      <c r="E236" s="220" t="s">
        <v>1364</v>
      </c>
      <c r="F236" s="221" t="s">
        <v>1365</v>
      </c>
      <c r="G236" s="222" t="s">
        <v>357</v>
      </c>
      <c r="H236" s="223">
        <v>55</v>
      </c>
      <c r="I236" s="224"/>
      <c r="J236" s="225">
        <f>ROUND(I236*H236,2)</f>
        <v>0</v>
      </c>
      <c r="K236" s="221" t="s">
        <v>1</v>
      </c>
      <c r="L236" s="45"/>
      <c r="M236" s="226" t="s">
        <v>1</v>
      </c>
      <c r="N236" s="227" t="s">
        <v>41</v>
      </c>
      <c r="O236" s="92"/>
      <c r="P236" s="228">
        <f>O236*H236</f>
        <v>0</v>
      </c>
      <c r="Q236" s="228">
        <v>0</v>
      </c>
      <c r="R236" s="228">
        <f>Q236*H236</f>
        <v>0</v>
      </c>
      <c r="S236" s="228">
        <v>0</v>
      </c>
      <c r="T236" s="229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0" t="s">
        <v>144</v>
      </c>
      <c r="AT236" s="230" t="s">
        <v>139</v>
      </c>
      <c r="AU236" s="230" t="s">
        <v>84</v>
      </c>
      <c r="AY236" s="18" t="s">
        <v>136</v>
      </c>
      <c r="BE236" s="231">
        <f>IF(N236="základní",J236,0)</f>
        <v>0</v>
      </c>
      <c r="BF236" s="231">
        <f>IF(N236="snížená",J236,0)</f>
        <v>0</v>
      </c>
      <c r="BG236" s="231">
        <f>IF(N236="zákl. přenesená",J236,0)</f>
        <v>0</v>
      </c>
      <c r="BH236" s="231">
        <f>IF(N236="sníž. přenesená",J236,0)</f>
        <v>0</v>
      </c>
      <c r="BI236" s="231">
        <f>IF(N236="nulová",J236,0)</f>
        <v>0</v>
      </c>
      <c r="BJ236" s="18" t="s">
        <v>84</v>
      </c>
      <c r="BK236" s="231">
        <f>ROUND(I236*H236,2)</f>
        <v>0</v>
      </c>
      <c r="BL236" s="18" t="s">
        <v>144</v>
      </c>
      <c r="BM236" s="230" t="s">
        <v>1366</v>
      </c>
    </row>
    <row r="237" s="2" customFormat="1">
      <c r="A237" s="39"/>
      <c r="B237" s="40"/>
      <c r="C237" s="41"/>
      <c r="D237" s="232" t="s">
        <v>146</v>
      </c>
      <c r="E237" s="41"/>
      <c r="F237" s="233" t="s">
        <v>1365</v>
      </c>
      <c r="G237" s="41"/>
      <c r="H237" s="41"/>
      <c r="I237" s="234"/>
      <c r="J237" s="41"/>
      <c r="K237" s="41"/>
      <c r="L237" s="45"/>
      <c r="M237" s="235"/>
      <c r="N237" s="236"/>
      <c r="O237" s="92"/>
      <c r="P237" s="92"/>
      <c r="Q237" s="92"/>
      <c r="R237" s="92"/>
      <c r="S237" s="92"/>
      <c r="T237" s="93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146</v>
      </c>
      <c r="AU237" s="18" t="s">
        <v>84</v>
      </c>
    </row>
    <row r="238" s="12" customFormat="1" ht="25.92" customHeight="1">
      <c r="A238" s="12"/>
      <c r="B238" s="203"/>
      <c r="C238" s="204"/>
      <c r="D238" s="205" t="s">
        <v>75</v>
      </c>
      <c r="E238" s="206" t="s">
        <v>662</v>
      </c>
      <c r="F238" s="206" t="s">
        <v>1367</v>
      </c>
      <c r="G238" s="204"/>
      <c r="H238" s="204"/>
      <c r="I238" s="207"/>
      <c r="J238" s="208">
        <f>BK238</f>
        <v>0</v>
      </c>
      <c r="K238" s="204"/>
      <c r="L238" s="209"/>
      <c r="M238" s="210"/>
      <c r="N238" s="211"/>
      <c r="O238" s="211"/>
      <c r="P238" s="212">
        <f>SUM(P239:P240)</f>
        <v>0</v>
      </c>
      <c r="Q238" s="211"/>
      <c r="R238" s="212">
        <f>SUM(R239:R240)</f>
        <v>0</v>
      </c>
      <c r="S238" s="211"/>
      <c r="T238" s="213">
        <f>SUM(T239:T240)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14" t="s">
        <v>84</v>
      </c>
      <c r="AT238" s="215" t="s">
        <v>75</v>
      </c>
      <c r="AU238" s="215" t="s">
        <v>76</v>
      </c>
      <c r="AY238" s="214" t="s">
        <v>136</v>
      </c>
      <c r="BK238" s="216">
        <f>SUM(BK239:BK240)</f>
        <v>0</v>
      </c>
    </row>
    <row r="239" s="2" customFormat="1" ht="21.75" customHeight="1">
      <c r="A239" s="39"/>
      <c r="B239" s="40"/>
      <c r="C239" s="219" t="s">
        <v>1368</v>
      </c>
      <c r="D239" s="219" t="s">
        <v>139</v>
      </c>
      <c r="E239" s="220" t="s">
        <v>1369</v>
      </c>
      <c r="F239" s="221" t="s">
        <v>1370</v>
      </c>
      <c r="G239" s="222" t="s">
        <v>184</v>
      </c>
      <c r="H239" s="223">
        <v>167.47200000000001</v>
      </c>
      <c r="I239" s="224"/>
      <c r="J239" s="225">
        <f>ROUND(I239*H239,2)</f>
        <v>0</v>
      </c>
      <c r="K239" s="221" t="s">
        <v>1</v>
      </c>
      <c r="L239" s="45"/>
      <c r="M239" s="226" t="s">
        <v>1</v>
      </c>
      <c r="N239" s="227" t="s">
        <v>41</v>
      </c>
      <c r="O239" s="92"/>
      <c r="P239" s="228">
        <f>O239*H239</f>
        <v>0</v>
      </c>
      <c r="Q239" s="228">
        <v>0</v>
      </c>
      <c r="R239" s="228">
        <f>Q239*H239</f>
        <v>0</v>
      </c>
      <c r="S239" s="228">
        <v>0</v>
      </c>
      <c r="T239" s="229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0" t="s">
        <v>144</v>
      </c>
      <c r="AT239" s="230" t="s">
        <v>139</v>
      </c>
      <c r="AU239" s="230" t="s">
        <v>84</v>
      </c>
      <c r="AY239" s="18" t="s">
        <v>136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8" t="s">
        <v>84</v>
      </c>
      <c r="BK239" s="231">
        <f>ROUND(I239*H239,2)</f>
        <v>0</v>
      </c>
      <c r="BL239" s="18" t="s">
        <v>144</v>
      </c>
      <c r="BM239" s="230" t="s">
        <v>1371</v>
      </c>
    </row>
    <row r="240" s="2" customFormat="1">
      <c r="A240" s="39"/>
      <c r="B240" s="40"/>
      <c r="C240" s="41"/>
      <c r="D240" s="232" t="s">
        <v>146</v>
      </c>
      <c r="E240" s="41"/>
      <c r="F240" s="233" t="s">
        <v>1370</v>
      </c>
      <c r="G240" s="41"/>
      <c r="H240" s="41"/>
      <c r="I240" s="234"/>
      <c r="J240" s="41"/>
      <c r="K240" s="41"/>
      <c r="L240" s="45"/>
      <c r="M240" s="235"/>
      <c r="N240" s="236"/>
      <c r="O240" s="92"/>
      <c r="P240" s="92"/>
      <c r="Q240" s="92"/>
      <c r="R240" s="92"/>
      <c r="S240" s="92"/>
      <c r="T240" s="93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146</v>
      </c>
      <c r="AU240" s="18" t="s">
        <v>84</v>
      </c>
    </row>
    <row r="241" s="12" customFormat="1" ht="25.92" customHeight="1">
      <c r="A241" s="12"/>
      <c r="B241" s="203"/>
      <c r="C241" s="204"/>
      <c r="D241" s="205" t="s">
        <v>75</v>
      </c>
      <c r="E241" s="206" t="s">
        <v>1372</v>
      </c>
      <c r="F241" s="206" t="s">
        <v>1373</v>
      </c>
      <c r="G241" s="204"/>
      <c r="H241" s="204"/>
      <c r="I241" s="207"/>
      <c r="J241" s="208">
        <f>BK241</f>
        <v>0</v>
      </c>
      <c r="K241" s="204"/>
      <c r="L241" s="209"/>
      <c r="M241" s="210"/>
      <c r="N241" s="211"/>
      <c r="O241" s="211"/>
      <c r="P241" s="212">
        <f>SUM(P242:P321)</f>
        <v>0</v>
      </c>
      <c r="Q241" s="211"/>
      <c r="R241" s="212">
        <f>SUM(R242:R321)</f>
        <v>0</v>
      </c>
      <c r="S241" s="211"/>
      <c r="T241" s="213">
        <f>SUM(T242:T321)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14" t="s">
        <v>84</v>
      </c>
      <c r="AT241" s="215" t="s">
        <v>75</v>
      </c>
      <c r="AU241" s="215" t="s">
        <v>76</v>
      </c>
      <c r="AY241" s="214" t="s">
        <v>136</v>
      </c>
      <c r="BK241" s="216">
        <f>SUM(BK242:BK321)</f>
        <v>0</v>
      </c>
    </row>
    <row r="242" s="2" customFormat="1" ht="16.5" customHeight="1">
      <c r="A242" s="39"/>
      <c r="B242" s="40"/>
      <c r="C242" s="219" t="s">
        <v>1298</v>
      </c>
      <c r="D242" s="219" t="s">
        <v>139</v>
      </c>
      <c r="E242" s="220" t="s">
        <v>1374</v>
      </c>
      <c r="F242" s="221" t="s">
        <v>1375</v>
      </c>
      <c r="G242" s="222" t="s">
        <v>357</v>
      </c>
      <c r="H242" s="223">
        <v>80</v>
      </c>
      <c r="I242" s="224"/>
      <c r="J242" s="225">
        <f>ROUND(I242*H242,2)</f>
        <v>0</v>
      </c>
      <c r="K242" s="221" t="s">
        <v>1</v>
      </c>
      <c r="L242" s="45"/>
      <c r="M242" s="226" t="s">
        <v>1</v>
      </c>
      <c r="N242" s="227" t="s">
        <v>41</v>
      </c>
      <c r="O242" s="92"/>
      <c r="P242" s="228">
        <f>O242*H242</f>
        <v>0</v>
      </c>
      <c r="Q242" s="228">
        <v>0</v>
      </c>
      <c r="R242" s="228">
        <f>Q242*H242</f>
        <v>0</v>
      </c>
      <c r="S242" s="228">
        <v>0</v>
      </c>
      <c r="T242" s="229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0" t="s">
        <v>144</v>
      </c>
      <c r="AT242" s="230" t="s">
        <v>139</v>
      </c>
      <c r="AU242" s="230" t="s">
        <v>84</v>
      </c>
      <c r="AY242" s="18" t="s">
        <v>136</v>
      </c>
      <c r="BE242" s="231">
        <f>IF(N242="základní",J242,0)</f>
        <v>0</v>
      </c>
      <c r="BF242" s="231">
        <f>IF(N242="snížená",J242,0)</f>
        <v>0</v>
      </c>
      <c r="BG242" s="231">
        <f>IF(N242="zákl. přenesená",J242,0)</f>
        <v>0</v>
      </c>
      <c r="BH242" s="231">
        <f>IF(N242="sníž. přenesená",J242,0)</f>
        <v>0</v>
      </c>
      <c r="BI242" s="231">
        <f>IF(N242="nulová",J242,0)</f>
        <v>0</v>
      </c>
      <c r="BJ242" s="18" t="s">
        <v>84</v>
      </c>
      <c r="BK242" s="231">
        <f>ROUND(I242*H242,2)</f>
        <v>0</v>
      </c>
      <c r="BL242" s="18" t="s">
        <v>144</v>
      </c>
      <c r="BM242" s="230" t="s">
        <v>1376</v>
      </c>
    </row>
    <row r="243" s="2" customFormat="1">
      <c r="A243" s="39"/>
      <c r="B243" s="40"/>
      <c r="C243" s="41"/>
      <c r="D243" s="232" t="s">
        <v>146</v>
      </c>
      <c r="E243" s="41"/>
      <c r="F243" s="233" t="s">
        <v>1375</v>
      </c>
      <c r="G243" s="41"/>
      <c r="H243" s="41"/>
      <c r="I243" s="234"/>
      <c r="J243" s="41"/>
      <c r="K243" s="41"/>
      <c r="L243" s="45"/>
      <c r="M243" s="235"/>
      <c r="N243" s="236"/>
      <c r="O243" s="92"/>
      <c r="P243" s="92"/>
      <c r="Q243" s="92"/>
      <c r="R243" s="92"/>
      <c r="S243" s="92"/>
      <c r="T243" s="93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146</v>
      </c>
      <c r="AU243" s="18" t="s">
        <v>84</v>
      </c>
    </row>
    <row r="244" s="2" customFormat="1" ht="16.5" customHeight="1">
      <c r="A244" s="39"/>
      <c r="B244" s="40"/>
      <c r="C244" s="219" t="s">
        <v>1377</v>
      </c>
      <c r="D244" s="219" t="s">
        <v>139</v>
      </c>
      <c r="E244" s="220" t="s">
        <v>1378</v>
      </c>
      <c r="F244" s="221" t="s">
        <v>1379</v>
      </c>
      <c r="G244" s="222" t="s">
        <v>581</v>
      </c>
      <c r="H244" s="223">
        <v>4</v>
      </c>
      <c r="I244" s="224"/>
      <c r="J244" s="225">
        <f>ROUND(I244*H244,2)</f>
        <v>0</v>
      </c>
      <c r="K244" s="221" t="s">
        <v>1</v>
      </c>
      <c r="L244" s="45"/>
      <c r="M244" s="226" t="s">
        <v>1</v>
      </c>
      <c r="N244" s="227" t="s">
        <v>41</v>
      </c>
      <c r="O244" s="92"/>
      <c r="P244" s="228">
        <f>O244*H244</f>
        <v>0</v>
      </c>
      <c r="Q244" s="228">
        <v>0</v>
      </c>
      <c r="R244" s="228">
        <f>Q244*H244</f>
        <v>0</v>
      </c>
      <c r="S244" s="228">
        <v>0</v>
      </c>
      <c r="T244" s="229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0" t="s">
        <v>144</v>
      </c>
      <c r="AT244" s="230" t="s">
        <v>139</v>
      </c>
      <c r="AU244" s="230" t="s">
        <v>84</v>
      </c>
      <c r="AY244" s="18" t="s">
        <v>136</v>
      </c>
      <c r="BE244" s="231">
        <f>IF(N244="základní",J244,0)</f>
        <v>0</v>
      </c>
      <c r="BF244" s="231">
        <f>IF(N244="snížená",J244,0)</f>
        <v>0</v>
      </c>
      <c r="BG244" s="231">
        <f>IF(N244="zákl. přenesená",J244,0)</f>
        <v>0</v>
      </c>
      <c r="BH244" s="231">
        <f>IF(N244="sníž. přenesená",J244,0)</f>
        <v>0</v>
      </c>
      <c r="BI244" s="231">
        <f>IF(N244="nulová",J244,0)</f>
        <v>0</v>
      </c>
      <c r="BJ244" s="18" t="s">
        <v>84</v>
      </c>
      <c r="BK244" s="231">
        <f>ROUND(I244*H244,2)</f>
        <v>0</v>
      </c>
      <c r="BL244" s="18" t="s">
        <v>144</v>
      </c>
      <c r="BM244" s="230" t="s">
        <v>1380</v>
      </c>
    </row>
    <row r="245" s="2" customFormat="1">
      <c r="A245" s="39"/>
      <c r="B245" s="40"/>
      <c r="C245" s="41"/>
      <c r="D245" s="232" t="s">
        <v>146</v>
      </c>
      <c r="E245" s="41"/>
      <c r="F245" s="233" t="s">
        <v>1379</v>
      </c>
      <c r="G245" s="41"/>
      <c r="H245" s="41"/>
      <c r="I245" s="234"/>
      <c r="J245" s="41"/>
      <c r="K245" s="41"/>
      <c r="L245" s="45"/>
      <c r="M245" s="235"/>
      <c r="N245" s="236"/>
      <c r="O245" s="92"/>
      <c r="P245" s="92"/>
      <c r="Q245" s="92"/>
      <c r="R245" s="92"/>
      <c r="S245" s="92"/>
      <c r="T245" s="93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146</v>
      </c>
      <c r="AU245" s="18" t="s">
        <v>84</v>
      </c>
    </row>
    <row r="246" s="2" customFormat="1" ht="16.5" customHeight="1">
      <c r="A246" s="39"/>
      <c r="B246" s="40"/>
      <c r="C246" s="219" t="s">
        <v>1301</v>
      </c>
      <c r="D246" s="219" t="s">
        <v>139</v>
      </c>
      <c r="E246" s="220" t="s">
        <v>1381</v>
      </c>
      <c r="F246" s="221" t="s">
        <v>1382</v>
      </c>
      <c r="G246" s="222" t="s">
        <v>581</v>
      </c>
      <c r="H246" s="223">
        <v>4</v>
      </c>
      <c r="I246" s="224"/>
      <c r="J246" s="225">
        <f>ROUND(I246*H246,2)</f>
        <v>0</v>
      </c>
      <c r="K246" s="221" t="s">
        <v>1</v>
      </c>
      <c r="L246" s="45"/>
      <c r="M246" s="226" t="s">
        <v>1</v>
      </c>
      <c r="N246" s="227" t="s">
        <v>41</v>
      </c>
      <c r="O246" s="92"/>
      <c r="P246" s="228">
        <f>O246*H246</f>
        <v>0</v>
      </c>
      <c r="Q246" s="228">
        <v>0</v>
      </c>
      <c r="R246" s="228">
        <f>Q246*H246</f>
        <v>0</v>
      </c>
      <c r="S246" s="228">
        <v>0</v>
      </c>
      <c r="T246" s="229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0" t="s">
        <v>144</v>
      </c>
      <c r="AT246" s="230" t="s">
        <v>139</v>
      </c>
      <c r="AU246" s="230" t="s">
        <v>84</v>
      </c>
      <c r="AY246" s="18" t="s">
        <v>136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18" t="s">
        <v>84</v>
      </c>
      <c r="BK246" s="231">
        <f>ROUND(I246*H246,2)</f>
        <v>0</v>
      </c>
      <c r="BL246" s="18" t="s">
        <v>144</v>
      </c>
      <c r="BM246" s="230" t="s">
        <v>1383</v>
      </c>
    </row>
    <row r="247" s="2" customFormat="1">
      <c r="A247" s="39"/>
      <c r="B247" s="40"/>
      <c r="C247" s="41"/>
      <c r="D247" s="232" t="s">
        <v>146</v>
      </c>
      <c r="E247" s="41"/>
      <c r="F247" s="233" t="s">
        <v>1382</v>
      </c>
      <c r="G247" s="41"/>
      <c r="H247" s="41"/>
      <c r="I247" s="234"/>
      <c r="J247" s="41"/>
      <c r="K247" s="41"/>
      <c r="L247" s="45"/>
      <c r="M247" s="235"/>
      <c r="N247" s="236"/>
      <c r="O247" s="92"/>
      <c r="P247" s="92"/>
      <c r="Q247" s="92"/>
      <c r="R247" s="92"/>
      <c r="S247" s="92"/>
      <c r="T247" s="93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146</v>
      </c>
      <c r="AU247" s="18" t="s">
        <v>84</v>
      </c>
    </row>
    <row r="248" s="2" customFormat="1" ht="16.5" customHeight="1">
      <c r="A248" s="39"/>
      <c r="B248" s="40"/>
      <c r="C248" s="219" t="s">
        <v>1384</v>
      </c>
      <c r="D248" s="219" t="s">
        <v>139</v>
      </c>
      <c r="E248" s="220" t="s">
        <v>1385</v>
      </c>
      <c r="F248" s="221" t="s">
        <v>1386</v>
      </c>
      <c r="G248" s="222" t="s">
        <v>357</v>
      </c>
      <c r="H248" s="223">
        <v>15</v>
      </c>
      <c r="I248" s="224"/>
      <c r="J248" s="225">
        <f>ROUND(I248*H248,2)</f>
        <v>0</v>
      </c>
      <c r="K248" s="221" t="s">
        <v>1</v>
      </c>
      <c r="L248" s="45"/>
      <c r="M248" s="226" t="s">
        <v>1</v>
      </c>
      <c r="N248" s="227" t="s">
        <v>41</v>
      </c>
      <c r="O248" s="92"/>
      <c r="P248" s="228">
        <f>O248*H248</f>
        <v>0</v>
      </c>
      <c r="Q248" s="228">
        <v>0</v>
      </c>
      <c r="R248" s="228">
        <f>Q248*H248</f>
        <v>0</v>
      </c>
      <c r="S248" s="228">
        <v>0</v>
      </c>
      <c r="T248" s="229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0" t="s">
        <v>144</v>
      </c>
      <c r="AT248" s="230" t="s">
        <v>139</v>
      </c>
      <c r="AU248" s="230" t="s">
        <v>84</v>
      </c>
      <c r="AY248" s="18" t="s">
        <v>136</v>
      </c>
      <c r="BE248" s="231">
        <f>IF(N248="základní",J248,0)</f>
        <v>0</v>
      </c>
      <c r="BF248" s="231">
        <f>IF(N248="snížená",J248,0)</f>
        <v>0</v>
      </c>
      <c r="BG248" s="231">
        <f>IF(N248="zákl. přenesená",J248,0)</f>
        <v>0</v>
      </c>
      <c r="BH248" s="231">
        <f>IF(N248="sníž. přenesená",J248,0)</f>
        <v>0</v>
      </c>
      <c r="BI248" s="231">
        <f>IF(N248="nulová",J248,0)</f>
        <v>0</v>
      </c>
      <c r="BJ248" s="18" t="s">
        <v>84</v>
      </c>
      <c r="BK248" s="231">
        <f>ROUND(I248*H248,2)</f>
        <v>0</v>
      </c>
      <c r="BL248" s="18" t="s">
        <v>144</v>
      </c>
      <c r="BM248" s="230" t="s">
        <v>1387</v>
      </c>
    </row>
    <row r="249" s="2" customFormat="1">
      <c r="A249" s="39"/>
      <c r="B249" s="40"/>
      <c r="C249" s="41"/>
      <c r="D249" s="232" t="s">
        <v>146</v>
      </c>
      <c r="E249" s="41"/>
      <c r="F249" s="233" t="s">
        <v>1386</v>
      </c>
      <c r="G249" s="41"/>
      <c r="H249" s="41"/>
      <c r="I249" s="234"/>
      <c r="J249" s="41"/>
      <c r="K249" s="41"/>
      <c r="L249" s="45"/>
      <c r="M249" s="235"/>
      <c r="N249" s="236"/>
      <c r="O249" s="92"/>
      <c r="P249" s="92"/>
      <c r="Q249" s="92"/>
      <c r="R249" s="92"/>
      <c r="S249" s="92"/>
      <c r="T249" s="93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146</v>
      </c>
      <c r="AU249" s="18" t="s">
        <v>84</v>
      </c>
    </row>
    <row r="250" s="14" customFormat="1">
      <c r="A250" s="14"/>
      <c r="B250" s="249"/>
      <c r="C250" s="250"/>
      <c r="D250" s="232" t="s">
        <v>150</v>
      </c>
      <c r="E250" s="251" t="s">
        <v>1</v>
      </c>
      <c r="F250" s="252" t="s">
        <v>1388</v>
      </c>
      <c r="G250" s="250"/>
      <c r="H250" s="253">
        <v>15</v>
      </c>
      <c r="I250" s="254"/>
      <c r="J250" s="250"/>
      <c r="K250" s="250"/>
      <c r="L250" s="255"/>
      <c r="M250" s="256"/>
      <c r="N250" s="257"/>
      <c r="O250" s="257"/>
      <c r="P250" s="257"/>
      <c r="Q250" s="257"/>
      <c r="R250" s="257"/>
      <c r="S250" s="257"/>
      <c r="T250" s="258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9" t="s">
        <v>150</v>
      </c>
      <c r="AU250" s="259" t="s">
        <v>84</v>
      </c>
      <c r="AV250" s="14" t="s">
        <v>86</v>
      </c>
      <c r="AW250" s="14" t="s">
        <v>32</v>
      </c>
      <c r="AX250" s="14" t="s">
        <v>76</v>
      </c>
      <c r="AY250" s="259" t="s">
        <v>136</v>
      </c>
    </row>
    <row r="251" s="15" customFormat="1">
      <c r="A251" s="15"/>
      <c r="B251" s="260"/>
      <c r="C251" s="261"/>
      <c r="D251" s="232" t="s">
        <v>150</v>
      </c>
      <c r="E251" s="262" t="s">
        <v>1</v>
      </c>
      <c r="F251" s="263" t="s">
        <v>153</v>
      </c>
      <c r="G251" s="261"/>
      <c r="H251" s="264">
        <v>15</v>
      </c>
      <c r="I251" s="265"/>
      <c r="J251" s="261"/>
      <c r="K251" s="261"/>
      <c r="L251" s="266"/>
      <c r="M251" s="267"/>
      <c r="N251" s="268"/>
      <c r="O251" s="268"/>
      <c r="P251" s="268"/>
      <c r="Q251" s="268"/>
      <c r="R251" s="268"/>
      <c r="S251" s="268"/>
      <c r="T251" s="269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70" t="s">
        <v>150</v>
      </c>
      <c r="AU251" s="270" t="s">
        <v>84</v>
      </c>
      <c r="AV251" s="15" t="s">
        <v>144</v>
      </c>
      <c r="AW251" s="15" t="s">
        <v>32</v>
      </c>
      <c r="AX251" s="15" t="s">
        <v>84</v>
      </c>
      <c r="AY251" s="270" t="s">
        <v>136</v>
      </c>
    </row>
    <row r="252" s="2" customFormat="1" ht="16.5" customHeight="1">
      <c r="A252" s="39"/>
      <c r="B252" s="40"/>
      <c r="C252" s="219" t="s">
        <v>1304</v>
      </c>
      <c r="D252" s="219" t="s">
        <v>139</v>
      </c>
      <c r="E252" s="220" t="s">
        <v>1389</v>
      </c>
      <c r="F252" s="221" t="s">
        <v>1390</v>
      </c>
      <c r="G252" s="222" t="s">
        <v>581</v>
      </c>
      <c r="H252" s="223">
        <v>8</v>
      </c>
      <c r="I252" s="224"/>
      <c r="J252" s="225">
        <f>ROUND(I252*H252,2)</f>
        <v>0</v>
      </c>
      <c r="K252" s="221" t="s">
        <v>1</v>
      </c>
      <c r="L252" s="45"/>
      <c r="M252" s="226" t="s">
        <v>1</v>
      </c>
      <c r="N252" s="227" t="s">
        <v>41</v>
      </c>
      <c r="O252" s="92"/>
      <c r="P252" s="228">
        <f>O252*H252</f>
        <v>0</v>
      </c>
      <c r="Q252" s="228">
        <v>0</v>
      </c>
      <c r="R252" s="228">
        <f>Q252*H252</f>
        <v>0</v>
      </c>
      <c r="S252" s="228">
        <v>0</v>
      </c>
      <c r="T252" s="229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0" t="s">
        <v>144</v>
      </c>
      <c r="AT252" s="230" t="s">
        <v>139</v>
      </c>
      <c r="AU252" s="230" t="s">
        <v>84</v>
      </c>
      <c r="AY252" s="18" t="s">
        <v>136</v>
      </c>
      <c r="BE252" s="231">
        <f>IF(N252="základní",J252,0)</f>
        <v>0</v>
      </c>
      <c r="BF252" s="231">
        <f>IF(N252="snížená",J252,0)</f>
        <v>0</v>
      </c>
      <c r="BG252" s="231">
        <f>IF(N252="zákl. přenesená",J252,0)</f>
        <v>0</v>
      </c>
      <c r="BH252" s="231">
        <f>IF(N252="sníž. přenesená",J252,0)</f>
        <v>0</v>
      </c>
      <c r="BI252" s="231">
        <f>IF(N252="nulová",J252,0)</f>
        <v>0</v>
      </c>
      <c r="BJ252" s="18" t="s">
        <v>84</v>
      </c>
      <c r="BK252" s="231">
        <f>ROUND(I252*H252,2)</f>
        <v>0</v>
      </c>
      <c r="BL252" s="18" t="s">
        <v>144</v>
      </c>
      <c r="BM252" s="230" t="s">
        <v>217</v>
      </c>
    </row>
    <row r="253" s="2" customFormat="1">
      <c r="A253" s="39"/>
      <c r="B253" s="40"/>
      <c r="C253" s="41"/>
      <c r="D253" s="232" t="s">
        <v>146</v>
      </c>
      <c r="E253" s="41"/>
      <c r="F253" s="233" t="s">
        <v>1390</v>
      </c>
      <c r="G253" s="41"/>
      <c r="H253" s="41"/>
      <c r="I253" s="234"/>
      <c r="J253" s="41"/>
      <c r="K253" s="41"/>
      <c r="L253" s="45"/>
      <c r="M253" s="235"/>
      <c r="N253" s="236"/>
      <c r="O253" s="92"/>
      <c r="P253" s="92"/>
      <c r="Q253" s="92"/>
      <c r="R253" s="92"/>
      <c r="S253" s="92"/>
      <c r="T253" s="93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146</v>
      </c>
      <c r="AU253" s="18" t="s">
        <v>84</v>
      </c>
    </row>
    <row r="254" s="2" customFormat="1" ht="21.75" customHeight="1">
      <c r="A254" s="39"/>
      <c r="B254" s="40"/>
      <c r="C254" s="219" t="s">
        <v>1391</v>
      </c>
      <c r="D254" s="219" t="s">
        <v>139</v>
      </c>
      <c r="E254" s="220" t="s">
        <v>1392</v>
      </c>
      <c r="F254" s="221" t="s">
        <v>1393</v>
      </c>
      <c r="G254" s="222" t="s">
        <v>581</v>
      </c>
      <c r="H254" s="223">
        <v>6</v>
      </c>
      <c r="I254" s="224"/>
      <c r="J254" s="225">
        <f>ROUND(I254*H254,2)</f>
        <v>0</v>
      </c>
      <c r="K254" s="221" t="s">
        <v>1</v>
      </c>
      <c r="L254" s="45"/>
      <c r="M254" s="226" t="s">
        <v>1</v>
      </c>
      <c r="N254" s="227" t="s">
        <v>41</v>
      </c>
      <c r="O254" s="92"/>
      <c r="P254" s="228">
        <f>O254*H254</f>
        <v>0</v>
      </c>
      <c r="Q254" s="228">
        <v>0</v>
      </c>
      <c r="R254" s="228">
        <f>Q254*H254</f>
        <v>0</v>
      </c>
      <c r="S254" s="228">
        <v>0</v>
      </c>
      <c r="T254" s="229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0" t="s">
        <v>144</v>
      </c>
      <c r="AT254" s="230" t="s">
        <v>139</v>
      </c>
      <c r="AU254" s="230" t="s">
        <v>84</v>
      </c>
      <c r="AY254" s="18" t="s">
        <v>136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18" t="s">
        <v>84</v>
      </c>
      <c r="BK254" s="231">
        <f>ROUND(I254*H254,2)</f>
        <v>0</v>
      </c>
      <c r="BL254" s="18" t="s">
        <v>144</v>
      </c>
      <c r="BM254" s="230" t="s">
        <v>237</v>
      </c>
    </row>
    <row r="255" s="2" customFormat="1">
      <c r="A255" s="39"/>
      <c r="B255" s="40"/>
      <c r="C255" s="41"/>
      <c r="D255" s="232" t="s">
        <v>146</v>
      </c>
      <c r="E255" s="41"/>
      <c r="F255" s="233" t="s">
        <v>1393</v>
      </c>
      <c r="G255" s="41"/>
      <c r="H255" s="41"/>
      <c r="I255" s="234"/>
      <c r="J255" s="41"/>
      <c r="K255" s="41"/>
      <c r="L255" s="45"/>
      <c r="M255" s="235"/>
      <c r="N255" s="236"/>
      <c r="O255" s="92"/>
      <c r="P255" s="92"/>
      <c r="Q255" s="92"/>
      <c r="R255" s="92"/>
      <c r="S255" s="92"/>
      <c r="T255" s="93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146</v>
      </c>
      <c r="AU255" s="18" t="s">
        <v>84</v>
      </c>
    </row>
    <row r="256" s="2" customFormat="1" ht="21.75" customHeight="1">
      <c r="A256" s="39"/>
      <c r="B256" s="40"/>
      <c r="C256" s="219" t="s">
        <v>1307</v>
      </c>
      <c r="D256" s="219" t="s">
        <v>139</v>
      </c>
      <c r="E256" s="220" t="s">
        <v>1394</v>
      </c>
      <c r="F256" s="221" t="s">
        <v>1395</v>
      </c>
      <c r="G256" s="222" t="s">
        <v>581</v>
      </c>
      <c r="H256" s="223">
        <v>8</v>
      </c>
      <c r="I256" s="224"/>
      <c r="J256" s="225">
        <f>ROUND(I256*H256,2)</f>
        <v>0</v>
      </c>
      <c r="K256" s="221" t="s">
        <v>1</v>
      </c>
      <c r="L256" s="45"/>
      <c r="M256" s="226" t="s">
        <v>1</v>
      </c>
      <c r="N256" s="227" t="s">
        <v>41</v>
      </c>
      <c r="O256" s="92"/>
      <c r="P256" s="228">
        <f>O256*H256</f>
        <v>0</v>
      </c>
      <c r="Q256" s="228">
        <v>0</v>
      </c>
      <c r="R256" s="228">
        <f>Q256*H256</f>
        <v>0</v>
      </c>
      <c r="S256" s="228">
        <v>0</v>
      </c>
      <c r="T256" s="229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0" t="s">
        <v>144</v>
      </c>
      <c r="AT256" s="230" t="s">
        <v>139</v>
      </c>
      <c r="AU256" s="230" t="s">
        <v>84</v>
      </c>
      <c r="AY256" s="18" t="s">
        <v>136</v>
      </c>
      <c r="BE256" s="231">
        <f>IF(N256="základní",J256,0)</f>
        <v>0</v>
      </c>
      <c r="BF256" s="231">
        <f>IF(N256="snížená",J256,0)</f>
        <v>0</v>
      </c>
      <c r="BG256" s="231">
        <f>IF(N256="zákl. přenesená",J256,0)</f>
        <v>0</v>
      </c>
      <c r="BH256" s="231">
        <f>IF(N256="sníž. přenesená",J256,0)</f>
        <v>0</v>
      </c>
      <c r="BI256" s="231">
        <f>IF(N256="nulová",J256,0)</f>
        <v>0</v>
      </c>
      <c r="BJ256" s="18" t="s">
        <v>84</v>
      </c>
      <c r="BK256" s="231">
        <f>ROUND(I256*H256,2)</f>
        <v>0</v>
      </c>
      <c r="BL256" s="18" t="s">
        <v>144</v>
      </c>
      <c r="BM256" s="230" t="s">
        <v>1396</v>
      </c>
    </row>
    <row r="257" s="2" customFormat="1">
      <c r="A257" s="39"/>
      <c r="B257" s="40"/>
      <c r="C257" s="41"/>
      <c r="D257" s="232" t="s">
        <v>146</v>
      </c>
      <c r="E257" s="41"/>
      <c r="F257" s="233" t="s">
        <v>1395</v>
      </c>
      <c r="G257" s="41"/>
      <c r="H257" s="41"/>
      <c r="I257" s="234"/>
      <c r="J257" s="41"/>
      <c r="K257" s="41"/>
      <c r="L257" s="45"/>
      <c r="M257" s="235"/>
      <c r="N257" s="236"/>
      <c r="O257" s="92"/>
      <c r="P257" s="92"/>
      <c r="Q257" s="92"/>
      <c r="R257" s="92"/>
      <c r="S257" s="92"/>
      <c r="T257" s="93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146</v>
      </c>
      <c r="AU257" s="18" t="s">
        <v>84</v>
      </c>
    </row>
    <row r="258" s="2" customFormat="1" ht="16.5" customHeight="1">
      <c r="A258" s="39"/>
      <c r="B258" s="40"/>
      <c r="C258" s="219" t="s">
        <v>1397</v>
      </c>
      <c r="D258" s="219" t="s">
        <v>139</v>
      </c>
      <c r="E258" s="220" t="s">
        <v>1398</v>
      </c>
      <c r="F258" s="221" t="s">
        <v>1399</v>
      </c>
      <c r="G258" s="222" t="s">
        <v>581</v>
      </c>
      <c r="H258" s="223">
        <v>6</v>
      </c>
      <c r="I258" s="224"/>
      <c r="J258" s="225">
        <f>ROUND(I258*H258,2)</f>
        <v>0</v>
      </c>
      <c r="K258" s="221" t="s">
        <v>1</v>
      </c>
      <c r="L258" s="45"/>
      <c r="M258" s="226" t="s">
        <v>1</v>
      </c>
      <c r="N258" s="227" t="s">
        <v>41</v>
      </c>
      <c r="O258" s="92"/>
      <c r="P258" s="228">
        <f>O258*H258</f>
        <v>0</v>
      </c>
      <c r="Q258" s="228">
        <v>0</v>
      </c>
      <c r="R258" s="228">
        <f>Q258*H258</f>
        <v>0</v>
      </c>
      <c r="S258" s="228">
        <v>0</v>
      </c>
      <c r="T258" s="229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0" t="s">
        <v>144</v>
      </c>
      <c r="AT258" s="230" t="s">
        <v>139</v>
      </c>
      <c r="AU258" s="230" t="s">
        <v>84</v>
      </c>
      <c r="AY258" s="18" t="s">
        <v>136</v>
      </c>
      <c r="BE258" s="231">
        <f>IF(N258="základní",J258,0)</f>
        <v>0</v>
      </c>
      <c r="BF258" s="231">
        <f>IF(N258="snížená",J258,0)</f>
        <v>0</v>
      </c>
      <c r="BG258" s="231">
        <f>IF(N258="zákl. přenesená",J258,0)</f>
        <v>0</v>
      </c>
      <c r="BH258" s="231">
        <f>IF(N258="sníž. přenesená",J258,0)</f>
        <v>0</v>
      </c>
      <c r="BI258" s="231">
        <f>IF(N258="nulová",J258,0)</f>
        <v>0</v>
      </c>
      <c r="BJ258" s="18" t="s">
        <v>84</v>
      </c>
      <c r="BK258" s="231">
        <f>ROUND(I258*H258,2)</f>
        <v>0</v>
      </c>
      <c r="BL258" s="18" t="s">
        <v>144</v>
      </c>
      <c r="BM258" s="230" t="s">
        <v>1400</v>
      </c>
    </row>
    <row r="259" s="2" customFormat="1">
      <c r="A259" s="39"/>
      <c r="B259" s="40"/>
      <c r="C259" s="41"/>
      <c r="D259" s="232" t="s">
        <v>146</v>
      </c>
      <c r="E259" s="41"/>
      <c r="F259" s="233" t="s">
        <v>1399</v>
      </c>
      <c r="G259" s="41"/>
      <c r="H259" s="41"/>
      <c r="I259" s="234"/>
      <c r="J259" s="41"/>
      <c r="K259" s="41"/>
      <c r="L259" s="45"/>
      <c r="M259" s="235"/>
      <c r="N259" s="236"/>
      <c r="O259" s="92"/>
      <c r="P259" s="92"/>
      <c r="Q259" s="92"/>
      <c r="R259" s="92"/>
      <c r="S259" s="92"/>
      <c r="T259" s="93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146</v>
      </c>
      <c r="AU259" s="18" t="s">
        <v>84</v>
      </c>
    </row>
    <row r="260" s="2" customFormat="1" ht="16.5" customHeight="1">
      <c r="A260" s="39"/>
      <c r="B260" s="40"/>
      <c r="C260" s="219" t="s">
        <v>1311</v>
      </c>
      <c r="D260" s="219" t="s">
        <v>139</v>
      </c>
      <c r="E260" s="220" t="s">
        <v>1401</v>
      </c>
      <c r="F260" s="221" t="s">
        <v>1402</v>
      </c>
      <c r="G260" s="222" t="s">
        <v>581</v>
      </c>
      <c r="H260" s="223">
        <v>8</v>
      </c>
      <c r="I260" s="224"/>
      <c r="J260" s="225">
        <f>ROUND(I260*H260,2)</f>
        <v>0</v>
      </c>
      <c r="K260" s="221" t="s">
        <v>1</v>
      </c>
      <c r="L260" s="45"/>
      <c r="M260" s="226" t="s">
        <v>1</v>
      </c>
      <c r="N260" s="227" t="s">
        <v>41</v>
      </c>
      <c r="O260" s="92"/>
      <c r="P260" s="228">
        <f>O260*H260</f>
        <v>0</v>
      </c>
      <c r="Q260" s="228">
        <v>0</v>
      </c>
      <c r="R260" s="228">
        <f>Q260*H260</f>
        <v>0</v>
      </c>
      <c r="S260" s="228">
        <v>0</v>
      </c>
      <c r="T260" s="229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30" t="s">
        <v>144</v>
      </c>
      <c r="AT260" s="230" t="s">
        <v>139</v>
      </c>
      <c r="AU260" s="230" t="s">
        <v>84</v>
      </c>
      <c r="AY260" s="18" t="s">
        <v>136</v>
      </c>
      <c r="BE260" s="231">
        <f>IF(N260="základní",J260,0)</f>
        <v>0</v>
      </c>
      <c r="BF260" s="231">
        <f>IF(N260="snížená",J260,0)</f>
        <v>0</v>
      </c>
      <c r="BG260" s="231">
        <f>IF(N260="zákl. přenesená",J260,0)</f>
        <v>0</v>
      </c>
      <c r="BH260" s="231">
        <f>IF(N260="sníž. přenesená",J260,0)</f>
        <v>0</v>
      </c>
      <c r="BI260" s="231">
        <f>IF(N260="nulová",J260,0)</f>
        <v>0</v>
      </c>
      <c r="BJ260" s="18" t="s">
        <v>84</v>
      </c>
      <c r="BK260" s="231">
        <f>ROUND(I260*H260,2)</f>
        <v>0</v>
      </c>
      <c r="BL260" s="18" t="s">
        <v>144</v>
      </c>
      <c r="BM260" s="230" t="s">
        <v>1403</v>
      </c>
    </row>
    <row r="261" s="2" customFormat="1">
      <c r="A261" s="39"/>
      <c r="B261" s="40"/>
      <c r="C261" s="41"/>
      <c r="D261" s="232" t="s">
        <v>146</v>
      </c>
      <c r="E261" s="41"/>
      <c r="F261" s="233" t="s">
        <v>1402</v>
      </c>
      <c r="G261" s="41"/>
      <c r="H261" s="41"/>
      <c r="I261" s="234"/>
      <c r="J261" s="41"/>
      <c r="K261" s="41"/>
      <c r="L261" s="45"/>
      <c r="M261" s="235"/>
      <c r="N261" s="236"/>
      <c r="O261" s="92"/>
      <c r="P261" s="92"/>
      <c r="Q261" s="92"/>
      <c r="R261" s="92"/>
      <c r="S261" s="92"/>
      <c r="T261" s="93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146</v>
      </c>
      <c r="AU261" s="18" t="s">
        <v>84</v>
      </c>
    </row>
    <row r="262" s="2" customFormat="1" ht="16.5" customHeight="1">
      <c r="A262" s="39"/>
      <c r="B262" s="40"/>
      <c r="C262" s="219" t="s">
        <v>1404</v>
      </c>
      <c r="D262" s="219" t="s">
        <v>139</v>
      </c>
      <c r="E262" s="220" t="s">
        <v>1405</v>
      </c>
      <c r="F262" s="221" t="s">
        <v>1406</v>
      </c>
      <c r="G262" s="222" t="s">
        <v>357</v>
      </c>
      <c r="H262" s="223">
        <v>40</v>
      </c>
      <c r="I262" s="224"/>
      <c r="J262" s="225">
        <f>ROUND(I262*H262,2)</f>
        <v>0</v>
      </c>
      <c r="K262" s="221" t="s">
        <v>1</v>
      </c>
      <c r="L262" s="45"/>
      <c r="M262" s="226" t="s">
        <v>1</v>
      </c>
      <c r="N262" s="227" t="s">
        <v>41</v>
      </c>
      <c r="O262" s="92"/>
      <c r="P262" s="228">
        <f>O262*H262</f>
        <v>0</v>
      </c>
      <c r="Q262" s="228">
        <v>0</v>
      </c>
      <c r="R262" s="228">
        <f>Q262*H262</f>
        <v>0</v>
      </c>
      <c r="S262" s="228">
        <v>0</v>
      </c>
      <c r="T262" s="229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0" t="s">
        <v>144</v>
      </c>
      <c r="AT262" s="230" t="s">
        <v>139</v>
      </c>
      <c r="AU262" s="230" t="s">
        <v>84</v>
      </c>
      <c r="AY262" s="18" t="s">
        <v>136</v>
      </c>
      <c r="BE262" s="231">
        <f>IF(N262="základní",J262,0)</f>
        <v>0</v>
      </c>
      <c r="BF262" s="231">
        <f>IF(N262="snížená",J262,0)</f>
        <v>0</v>
      </c>
      <c r="BG262" s="231">
        <f>IF(N262="zákl. přenesená",J262,0)</f>
        <v>0</v>
      </c>
      <c r="BH262" s="231">
        <f>IF(N262="sníž. přenesená",J262,0)</f>
        <v>0</v>
      </c>
      <c r="BI262" s="231">
        <f>IF(N262="nulová",J262,0)</f>
        <v>0</v>
      </c>
      <c r="BJ262" s="18" t="s">
        <v>84</v>
      </c>
      <c r="BK262" s="231">
        <f>ROUND(I262*H262,2)</f>
        <v>0</v>
      </c>
      <c r="BL262" s="18" t="s">
        <v>144</v>
      </c>
      <c r="BM262" s="230" t="s">
        <v>1407</v>
      </c>
    </row>
    <row r="263" s="2" customFormat="1">
      <c r="A263" s="39"/>
      <c r="B263" s="40"/>
      <c r="C263" s="41"/>
      <c r="D263" s="232" t="s">
        <v>146</v>
      </c>
      <c r="E263" s="41"/>
      <c r="F263" s="233" t="s">
        <v>1406</v>
      </c>
      <c r="G263" s="41"/>
      <c r="H263" s="41"/>
      <c r="I263" s="234"/>
      <c r="J263" s="41"/>
      <c r="K263" s="41"/>
      <c r="L263" s="45"/>
      <c r="M263" s="235"/>
      <c r="N263" s="236"/>
      <c r="O263" s="92"/>
      <c r="P263" s="92"/>
      <c r="Q263" s="92"/>
      <c r="R263" s="92"/>
      <c r="S263" s="92"/>
      <c r="T263" s="93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146</v>
      </c>
      <c r="AU263" s="18" t="s">
        <v>84</v>
      </c>
    </row>
    <row r="264" s="2" customFormat="1" ht="16.5" customHeight="1">
      <c r="A264" s="39"/>
      <c r="B264" s="40"/>
      <c r="C264" s="219" t="s">
        <v>1314</v>
      </c>
      <c r="D264" s="219" t="s">
        <v>139</v>
      </c>
      <c r="E264" s="220" t="s">
        <v>1408</v>
      </c>
      <c r="F264" s="221" t="s">
        <v>1409</v>
      </c>
      <c r="G264" s="222" t="s">
        <v>357</v>
      </c>
      <c r="H264" s="223">
        <v>20</v>
      </c>
      <c r="I264" s="224"/>
      <c r="J264" s="225">
        <f>ROUND(I264*H264,2)</f>
        <v>0</v>
      </c>
      <c r="K264" s="221" t="s">
        <v>1</v>
      </c>
      <c r="L264" s="45"/>
      <c r="M264" s="226" t="s">
        <v>1</v>
      </c>
      <c r="N264" s="227" t="s">
        <v>41</v>
      </c>
      <c r="O264" s="92"/>
      <c r="P264" s="228">
        <f>O264*H264</f>
        <v>0</v>
      </c>
      <c r="Q264" s="228">
        <v>0</v>
      </c>
      <c r="R264" s="228">
        <f>Q264*H264</f>
        <v>0</v>
      </c>
      <c r="S264" s="228">
        <v>0</v>
      </c>
      <c r="T264" s="229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30" t="s">
        <v>144</v>
      </c>
      <c r="AT264" s="230" t="s">
        <v>139</v>
      </c>
      <c r="AU264" s="230" t="s">
        <v>84</v>
      </c>
      <c r="AY264" s="18" t="s">
        <v>136</v>
      </c>
      <c r="BE264" s="231">
        <f>IF(N264="základní",J264,0)</f>
        <v>0</v>
      </c>
      <c r="BF264" s="231">
        <f>IF(N264="snížená",J264,0)</f>
        <v>0</v>
      </c>
      <c r="BG264" s="231">
        <f>IF(N264="zákl. přenesená",J264,0)</f>
        <v>0</v>
      </c>
      <c r="BH264" s="231">
        <f>IF(N264="sníž. přenesená",J264,0)</f>
        <v>0</v>
      </c>
      <c r="BI264" s="231">
        <f>IF(N264="nulová",J264,0)</f>
        <v>0</v>
      </c>
      <c r="BJ264" s="18" t="s">
        <v>84</v>
      </c>
      <c r="BK264" s="231">
        <f>ROUND(I264*H264,2)</f>
        <v>0</v>
      </c>
      <c r="BL264" s="18" t="s">
        <v>144</v>
      </c>
      <c r="BM264" s="230" t="s">
        <v>1410</v>
      </c>
    </row>
    <row r="265" s="2" customFormat="1">
      <c r="A265" s="39"/>
      <c r="B265" s="40"/>
      <c r="C265" s="41"/>
      <c r="D265" s="232" t="s">
        <v>146</v>
      </c>
      <c r="E265" s="41"/>
      <c r="F265" s="233" t="s">
        <v>1409</v>
      </c>
      <c r="G265" s="41"/>
      <c r="H265" s="41"/>
      <c r="I265" s="234"/>
      <c r="J265" s="41"/>
      <c r="K265" s="41"/>
      <c r="L265" s="45"/>
      <c r="M265" s="235"/>
      <c r="N265" s="236"/>
      <c r="O265" s="92"/>
      <c r="P265" s="92"/>
      <c r="Q265" s="92"/>
      <c r="R265" s="92"/>
      <c r="S265" s="92"/>
      <c r="T265" s="93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146</v>
      </c>
      <c r="AU265" s="18" t="s">
        <v>84</v>
      </c>
    </row>
    <row r="266" s="2" customFormat="1" ht="16.5" customHeight="1">
      <c r="A266" s="39"/>
      <c r="B266" s="40"/>
      <c r="C266" s="219" t="s">
        <v>1411</v>
      </c>
      <c r="D266" s="219" t="s">
        <v>139</v>
      </c>
      <c r="E266" s="220" t="s">
        <v>1412</v>
      </c>
      <c r="F266" s="221" t="s">
        <v>1413</v>
      </c>
      <c r="G266" s="222" t="s">
        <v>357</v>
      </c>
      <c r="H266" s="223">
        <v>16</v>
      </c>
      <c r="I266" s="224"/>
      <c r="J266" s="225">
        <f>ROUND(I266*H266,2)</f>
        <v>0</v>
      </c>
      <c r="K266" s="221" t="s">
        <v>1</v>
      </c>
      <c r="L266" s="45"/>
      <c r="M266" s="226" t="s">
        <v>1</v>
      </c>
      <c r="N266" s="227" t="s">
        <v>41</v>
      </c>
      <c r="O266" s="92"/>
      <c r="P266" s="228">
        <f>O266*H266</f>
        <v>0</v>
      </c>
      <c r="Q266" s="228">
        <v>0</v>
      </c>
      <c r="R266" s="228">
        <f>Q266*H266</f>
        <v>0</v>
      </c>
      <c r="S266" s="228">
        <v>0</v>
      </c>
      <c r="T266" s="229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0" t="s">
        <v>144</v>
      </c>
      <c r="AT266" s="230" t="s">
        <v>139</v>
      </c>
      <c r="AU266" s="230" t="s">
        <v>84</v>
      </c>
      <c r="AY266" s="18" t="s">
        <v>136</v>
      </c>
      <c r="BE266" s="231">
        <f>IF(N266="základní",J266,0)</f>
        <v>0</v>
      </c>
      <c r="BF266" s="231">
        <f>IF(N266="snížená",J266,0)</f>
        <v>0</v>
      </c>
      <c r="BG266" s="231">
        <f>IF(N266="zákl. přenesená",J266,0)</f>
        <v>0</v>
      </c>
      <c r="BH266" s="231">
        <f>IF(N266="sníž. přenesená",J266,0)</f>
        <v>0</v>
      </c>
      <c r="BI266" s="231">
        <f>IF(N266="nulová",J266,0)</f>
        <v>0</v>
      </c>
      <c r="BJ266" s="18" t="s">
        <v>84</v>
      </c>
      <c r="BK266" s="231">
        <f>ROUND(I266*H266,2)</f>
        <v>0</v>
      </c>
      <c r="BL266" s="18" t="s">
        <v>144</v>
      </c>
      <c r="BM266" s="230" t="s">
        <v>1414</v>
      </c>
    </row>
    <row r="267" s="2" customFormat="1">
      <c r="A267" s="39"/>
      <c r="B267" s="40"/>
      <c r="C267" s="41"/>
      <c r="D267" s="232" t="s">
        <v>146</v>
      </c>
      <c r="E267" s="41"/>
      <c r="F267" s="233" t="s">
        <v>1413</v>
      </c>
      <c r="G267" s="41"/>
      <c r="H267" s="41"/>
      <c r="I267" s="234"/>
      <c r="J267" s="41"/>
      <c r="K267" s="41"/>
      <c r="L267" s="45"/>
      <c r="M267" s="235"/>
      <c r="N267" s="236"/>
      <c r="O267" s="92"/>
      <c r="P267" s="92"/>
      <c r="Q267" s="92"/>
      <c r="R267" s="92"/>
      <c r="S267" s="92"/>
      <c r="T267" s="93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146</v>
      </c>
      <c r="AU267" s="18" t="s">
        <v>84</v>
      </c>
    </row>
    <row r="268" s="2" customFormat="1" ht="16.5" customHeight="1">
      <c r="A268" s="39"/>
      <c r="B268" s="40"/>
      <c r="C268" s="219" t="s">
        <v>1318</v>
      </c>
      <c r="D268" s="219" t="s">
        <v>139</v>
      </c>
      <c r="E268" s="220" t="s">
        <v>1415</v>
      </c>
      <c r="F268" s="221" t="s">
        <v>1416</v>
      </c>
      <c r="G268" s="222" t="s">
        <v>357</v>
      </c>
      <c r="H268" s="223">
        <v>7</v>
      </c>
      <c r="I268" s="224"/>
      <c r="J268" s="225">
        <f>ROUND(I268*H268,2)</f>
        <v>0</v>
      </c>
      <c r="K268" s="221" t="s">
        <v>1</v>
      </c>
      <c r="L268" s="45"/>
      <c r="M268" s="226" t="s">
        <v>1</v>
      </c>
      <c r="N268" s="227" t="s">
        <v>41</v>
      </c>
      <c r="O268" s="92"/>
      <c r="P268" s="228">
        <f>O268*H268</f>
        <v>0</v>
      </c>
      <c r="Q268" s="228">
        <v>0</v>
      </c>
      <c r="R268" s="228">
        <f>Q268*H268</f>
        <v>0</v>
      </c>
      <c r="S268" s="228">
        <v>0</v>
      </c>
      <c r="T268" s="229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0" t="s">
        <v>144</v>
      </c>
      <c r="AT268" s="230" t="s">
        <v>139</v>
      </c>
      <c r="AU268" s="230" t="s">
        <v>84</v>
      </c>
      <c r="AY268" s="18" t="s">
        <v>136</v>
      </c>
      <c r="BE268" s="231">
        <f>IF(N268="základní",J268,0)</f>
        <v>0</v>
      </c>
      <c r="BF268" s="231">
        <f>IF(N268="snížená",J268,0)</f>
        <v>0</v>
      </c>
      <c r="BG268" s="231">
        <f>IF(N268="zákl. přenesená",J268,0)</f>
        <v>0</v>
      </c>
      <c r="BH268" s="231">
        <f>IF(N268="sníž. přenesená",J268,0)</f>
        <v>0</v>
      </c>
      <c r="BI268" s="231">
        <f>IF(N268="nulová",J268,0)</f>
        <v>0</v>
      </c>
      <c r="BJ268" s="18" t="s">
        <v>84</v>
      </c>
      <c r="BK268" s="231">
        <f>ROUND(I268*H268,2)</f>
        <v>0</v>
      </c>
      <c r="BL268" s="18" t="s">
        <v>144</v>
      </c>
      <c r="BM268" s="230" t="s">
        <v>1417</v>
      </c>
    </row>
    <row r="269" s="2" customFormat="1">
      <c r="A269" s="39"/>
      <c r="B269" s="40"/>
      <c r="C269" s="41"/>
      <c r="D269" s="232" t="s">
        <v>146</v>
      </c>
      <c r="E269" s="41"/>
      <c r="F269" s="233" t="s">
        <v>1416</v>
      </c>
      <c r="G269" s="41"/>
      <c r="H269" s="41"/>
      <c r="I269" s="234"/>
      <c r="J269" s="41"/>
      <c r="K269" s="41"/>
      <c r="L269" s="45"/>
      <c r="M269" s="235"/>
      <c r="N269" s="236"/>
      <c r="O269" s="92"/>
      <c r="P269" s="92"/>
      <c r="Q269" s="92"/>
      <c r="R269" s="92"/>
      <c r="S269" s="92"/>
      <c r="T269" s="93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146</v>
      </c>
      <c r="AU269" s="18" t="s">
        <v>84</v>
      </c>
    </row>
    <row r="270" s="2" customFormat="1" ht="16.5" customHeight="1">
      <c r="A270" s="39"/>
      <c r="B270" s="40"/>
      <c r="C270" s="219" t="s">
        <v>1418</v>
      </c>
      <c r="D270" s="219" t="s">
        <v>139</v>
      </c>
      <c r="E270" s="220" t="s">
        <v>1419</v>
      </c>
      <c r="F270" s="221" t="s">
        <v>1420</v>
      </c>
      <c r="G270" s="222" t="s">
        <v>357</v>
      </c>
      <c r="H270" s="223">
        <v>16</v>
      </c>
      <c r="I270" s="224"/>
      <c r="J270" s="225">
        <f>ROUND(I270*H270,2)</f>
        <v>0</v>
      </c>
      <c r="K270" s="221" t="s">
        <v>1</v>
      </c>
      <c r="L270" s="45"/>
      <c r="M270" s="226" t="s">
        <v>1</v>
      </c>
      <c r="N270" s="227" t="s">
        <v>41</v>
      </c>
      <c r="O270" s="92"/>
      <c r="P270" s="228">
        <f>O270*H270</f>
        <v>0</v>
      </c>
      <c r="Q270" s="228">
        <v>0</v>
      </c>
      <c r="R270" s="228">
        <f>Q270*H270</f>
        <v>0</v>
      </c>
      <c r="S270" s="228">
        <v>0</v>
      </c>
      <c r="T270" s="229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0" t="s">
        <v>144</v>
      </c>
      <c r="AT270" s="230" t="s">
        <v>139</v>
      </c>
      <c r="AU270" s="230" t="s">
        <v>84</v>
      </c>
      <c r="AY270" s="18" t="s">
        <v>136</v>
      </c>
      <c r="BE270" s="231">
        <f>IF(N270="základní",J270,0)</f>
        <v>0</v>
      </c>
      <c r="BF270" s="231">
        <f>IF(N270="snížená",J270,0)</f>
        <v>0</v>
      </c>
      <c r="BG270" s="231">
        <f>IF(N270="zákl. přenesená",J270,0)</f>
        <v>0</v>
      </c>
      <c r="BH270" s="231">
        <f>IF(N270="sníž. přenesená",J270,0)</f>
        <v>0</v>
      </c>
      <c r="BI270" s="231">
        <f>IF(N270="nulová",J270,0)</f>
        <v>0</v>
      </c>
      <c r="BJ270" s="18" t="s">
        <v>84</v>
      </c>
      <c r="BK270" s="231">
        <f>ROUND(I270*H270,2)</f>
        <v>0</v>
      </c>
      <c r="BL270" s="18" t="s">
        <v>144</v>
      </c>
      <c r="BM270" s="230" t="s">
        <v>1421</v>
      </c>
    </row>
    <row r="271" s="2" customFormat="1">
      <c r="A271" s="39"/>
      <c r="B271" s="40"/>
      <c r="C271" s="41"/>
      <c r="D271" s="232" t="s">
        <v>146</v>
      </c>
      <c r="E271" s="41"/>
      <c r="F271" s="233" t="s">
        <v>1420</v>
      </c>
      <c r="G271" s="41"/>
      <c r="H271" s="41"/>
      <c r="I271" s="234"/>
      <c r="J271" s="41"/>
      <c r="K271" s="41"/>
      <c r="L271" s="45"/>
      <c r="M271" s="235"/>
      <c r="N271" s="236"/>
      <c r="O271" s="92"/>
      <c r="P271" s="92"/>
      <c r="Q271" s="92"/>
      <c r="R271" s="92"/>
      <c r="S271" s="92"/>
      <c r="T271" s="93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146</v>
      </c>
      <c r="AU271" s="18" t="s">
        <v>84</v>
      </c>
    </row>
    <row r="272" s="2" customFormat="1" ht="16.5" customHeight="1">
      <c r="A272" s="39"/>
      <c r="B272" s="40"/>
      <c r="C272" s="219" t="s">
        <v>1321</v>
      </c>
      <c r="D272" s="219" t="s">
        <v>139</v>
      </c>
      <c r="E272" s="220" t="s">
        <v>1422</v>
      </c>
      <c r="F272" s="221" t="s">
        <v>1423</v>
      </c>
      <c r="G272" s="222" t="s">
        <v>357</v>
      </c>
      <c r="H272" s="223">
        <v>18</v>
      </c>
      <c r="I272" s="224"/>
      <c r="J272" s="225">
        <f>ROUND(I272*H272,2)</f>
        <v>0</v>
      </c>
      <c r="K272" s="221" t="s">
        <v>1</v>
      </c>
      <c r="L272" s="45"/>
      <c r="M272" s="226" t="s">
        <v>1</v>
      </c>
      <c r="N272" s="227" t="s">
        <v>41</v>
      </c>
      <c r="O272" s="92"/>
      <c r="P272" s="228">
        <f>O272*H272</f>
        <v>0</v>
      </c>
      <c r="Q272" s="228">
        <v>0</v>
      </c>
      <c r="R272" s="228">
        <f>Q272*H272</f>
        <v>0</v>
      </c>
      <c r="S272" s="228">
        <v>0</v>
      </c>
      <c r="T272" s="229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0" t="s">
        <v>144</v>
      </c>
      <c r="AT272" s="230" t="s">
        <v>139</v>
      </c>
      <c r="AU272" s="230" t="s">
        <v>84</v>
      </c>
      <c r="AY272" s="18" t="s">
        <v>136</v>
      </c>
      <c r="BE272" s="231">
        <f>IF(N272="základní",J272,0)</f>
        <v>0</v>
      </c>
      <c r="BF272" s="231">
        <f>IF(N272="snížená",J272,0)</f>
        <v>0</v>
      </c>
      <c r="BG272" s="231">
        <f>IF(N272="zákl. přenesená",J272,0)</f>
        <v>0</v>
      </c>
      <c r="BH272" s="231">
        <f>IF(N272="sníž. přenesená",J272,0)</f>
        <v>0</v>
      </c>
      <c r="BI272" s="231">
        <f>IF(N272="nulová",J272,0)</f>
        <v>0</v>
      </c>
      <c r="BJ272" s="18" t="s">
        <v>84</v>
      </c>
      <c r="BK272" s="231">
        <f>ROUND(I272*H272,2)</f>
        <v>0</v>
      </c>
      <c r="BL272" s="18" t="s">
        <v>144</v>
      </c>
      <c r="BM272" s="230" t="s">
        <v>1424</v>
      </c>
    </row>
    <row r="273" s="2" customFormat="1">
      <c r="A273" s="39"/>
      <c r="B273" s="40"/>
      <c r="C273" s="41"/>
      <c r="D273" s="232" t="s">
        <v>146</v>
      </c>
      <c r="E273" s="41"/>
      <c r="F273" s="233" t="s">
        <v>1423</v>
      </c>
      <c r="G273" s="41"/>
      <c r="H273" s="41"/>
      <c r="I273" s="234"/>
      <c r="J273" s="41"/>
      <c r="K273" s="41"/>
      <c r="L273" s="45"/>
      <c r="M273" s="235"/>
      <c r="N273" s="236"/>
      <c r="O273" s="92"/>
      <c r="P273" s="92"/>
      <c r="Q273" s="92"/>
      <c r="R273" s="92"/>
      <c r="S273" s="92"/>
      <c r="T273" s="93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146</v>
      </c>
      <c r="AU273" s="18" t="s">
        <v>84</v>
      </c>
    </row>
    <row r="274" s="2" customFormat="1" ht="21.75" customHeight="1">
      <c r="A274" s="39"/>
      <c r="B274" s="40"/>
      <c r="C274" s="219" t="s">
        <v>1425</v>
      </c>
      <c r="D274" s="219" t="s">
        <v>139</v>
      </c>
      <c r="E274" s="220" t="s">
        <v>1426</v>
      </c>
      <c r="F274" s="221" t="s">
        <v>1427</v>
      </c>
      <c r="G274" s="222" t="s">
        <v>357</v>
      </c>
      <c r="H274" s="223">
        <v>5</v>
      </c>
      <c r="I274" s="224"/>
      <c r="J274" s="225">
        <f>ROUND(I274*H274,2)</f>
        <v>0</v>
      </c>
      <c r="K274" s="221" t="s">
        <v>1</v>
      </c>
      <c r="L274" s="45"/>
      <c r="M274" s="226" t="s">
        <v>1</v>
      </c>
      <c r="N274" s="227" t="s">
        <v>41</v>
      </c>
      <c r="O274" s="92"/>
      <c r="P274" s="228">
        <f>O274*H274</f>
        <v>0</v>
      </c>
      <c r="Q274" s="228">
        <v>0</v>
      </c>
      <c r="R274" s="228">
        <f>Q274*H274</f>
        <v>0</v>
      </c>
      <c r="S274" s="228">
        <v>0</v>
      </c>
      <c r="T274" s="229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30" t="s">
        <v>144</v>
      </c>
      <c r="AT274" s="230" t="s">
        <v>139</v>
      </c>
      <c r="AU274" s="230" t="s">
        <v>84</v>
      </c>
      <c r="AY274" s="18" t="s">
        <v>136</v>
      </c>
      <c r="BE274" s="231">
        <f>IF(N274="základní",J274,0)</f>
        <v>0</v>
      </c>
      <c r="BF274" s="231">
        <f>IF(N274="snížená",J274,0)</f>
        <v>0</v>
      </c>
      <c r="BG274" s="231">
        <f>IF(N274="zákl. přenesená",J274,0)</f>
        <v>0</v>
      </c>
      <c r="BH274" s="231">
        <f>IF(N274="sníž. přenesená",J274,0)</f>
        <v>0</v>
      </c>
      <c r="BI274" s="231">
        <f>IF(N274="nulová",J274,0)</f>
        <v>0</v>
      </c>
      <c r="BJ274" s="18" t="s">
        <v>84</v>
      </c>
      <c r="BK274" s="231">
        <f>ROUND(I274*H274,2)</f>
        <v>0</v>
      </c>
      <c r="BL274" s="18" t="s">
        <v>144</v>
      </c>
      <c r="BM274" s="230" t="s">
        <v>1428</v>
      </c>
    </row>
    <row r="275" s="2" customFormat="1">
      <c r="A275" s="39"/>
      <c r="B275" s="40"/>
      <c r="C275" s="41"/>
      <c r="D275" s="232" t="s">
        <v>146</v>
      </c>
      <c r="E275" s="41"/>
      <c r="F275" s="233" t="s">
        <v>1427</v>
      </c>
      <c r="G275" s="41"/>
      <c r="H275" s="41"/>
      <c r="I275" s="234"/>
      <c r="J275" s="41"/>
      <c r="K275" s="41"/>
      <c r="L275" s="45"/>
      <c r="M275" s="235"/>
      <c r="N275" s="236"/>
      <c r="O275" s="92"/>
      <c r="P275" s="92"/>
      <c r="Q275" s="92"/>
      <c r="R275" s="92"/>
      <c r="S275" s="92"/>
      <c r="T275" s="93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146</v>
      </c>
      <c r="AU275" s="18" t="s">
        <v>84</v>
      </c>
    </row>
    <row r="276" s="2" customFormat="1" ht="21.75" customHeight="1">
      <c r="A276" s="39"/>
      <c r="B276" s="40"/>
      <c r="C276" s="219" t="s">
        <v>1327</v>
      </c>
      <c r="D276" s="219" t="s">
        <v>139</v>
      </c>
      <c r="E276" s="220" t="s">
        <v>1429</v>
      </c>
      <c r="F276" s="221" t="s">
        <v>1430</v>
      </c>
      <c r="G276" s="222" t="s">
        <v>357</v>
      </c>
      <c r="H276" s="223">
        <v>74</v>
      </c>
      <c r="I276" s="224"/>
      <c r="J276" s="225">
        <f>ROUND(I276*H276,2)</f>
        <v>0</v>
      </c>
      <c r="K276" s="221" t="s">
        <v>1</v>
      </c>
      <c r="L276" s="45"/>
      <c r="M276" s="226" t="s">
        <v>1</v>
      </c>
      <c r="N276" s="227" t="s">
        <v>41</v>
      </c>
      <c r="O276" s="92"/>
      <c r="P276" s="228">
        <f>O276*H276</f>
        <v>0</v>
      </c>
      <c r="Q276" s="228">
        <v>0</v>
      </c>
      <c r="R276" s="228">
        <f>Q276*H276</f>
        <v>0</v>
      </c>
      <c r="S276" s="228">
        <v>0</v>
      </c>
      <c r="T276" s="229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0" t="s">
        <v>144</v>
      </c>
      <c r="AT276" s="230" t="s">
        <v>139</v>
      </c>
      <c r="AU276" s="230" t="s">
        <v>84</v>
      </c>
      <c r="AY276" s="18" t="s">
        <v>136</v>
      </c>
      <c r="BE276" s="231">
        <f>IF(N276="základní",J276,0)</f>
        <v>0</v>
      </c>
      <c r="BF276" s="231">
        <f>IF(N276="snížená",J276,0)</f>
        <v>0</v>
      </c>
      <c r="BG276" s="231">
        <f>IF(N276="zákl. přenesená",J276,0)</f>
        <v>0</v>
      </c>
      <c r="BH276" s="231">
        <f>IF(N276="sníž. přenesená",J276,0)</f>
        <v>0</v>
      </c>
      <c r="BI276" s="231">
        <f>IF(N276="nulová",J276,0)</f>
        <v>0</v>
      </c>
      <c r="BJ276" s="18" t="s">
        <v>84</v>
      </c>
      <c r="BK276" s="231">
        <f>ROUND(I276*H276,2)</f>
        <v>0</v>
      </c>
      <c r="BL276" s="18" t="s">
        <v>144</v>
      </c>
      <c r="BM276" s="230" t="s">
        <v>1431</v>
      </c>
    </row>
    <row r="277" s="2" customFormat="1">
      <c r="A277" s="39"/>
      <c r="B277" s="40"/>
      <c r="C277" s="41"/>
      <c r="D277" s="232" t="s">
        <v>146</v>
      </c>
      <c r="E277" s="41"/>
      <c r="F277" s="233" t="s">
        <v>1430</v>
      </c>
      <c r="G277" s="41"/>
      <c r="H277" s="41"/>
      <c r="I277" s="234"/>
      <c r="J277" s="41"/>
      <c r="K277" s="41"/>
      <c r="L277" s="45"/>
      <c r="M277" s="235"/>
      <c r="N277" s="236"/>
      <c r="O277" s="92"/>
      <c r="P277" s="92"/>
      <c r="Q277" s="92"/>
      <c r="R277" s="92"/>
      <c r="S277" s="92"/>
      <c r="T277" s="93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146</v>
      </c>
      <c r="AU277" s="18" t="s">
        <v>84</v>
      </c>
    </row>
    <row r="278" s="2" customFormat="1" ht="21.75" customHeight="1">
      <c r="A278" s="39"/>
      <c r="B278" s="40"/>
      <c r="C278" s="219" t="s">
        <v>1432</v>
      </c>
      <c r="D278" s="219" t="s">
        <v>139</v>
      </c>
      <c r="E278" s="220" t="s">
        <v>1433</v>
      </c>
      <c r="F278" s="221" t="s">
        <v>1434</v>
      </c>
      <c r="G278" s="222" t="s">
        <v>357</v>
      </c>
      <c r="H278" s="223">
        <v>68</v>
      </c>
      <c r="I278" s="224"/>
      <c r="J278" s="225">
        <f>ROUND(I278*H278,2)</f>
        <v>0</v>
      </c>
      <c r="K278" s="221" t="s">
        <v>1</v>
      </c>
      <c r="L278" s="45"/>
      <c r="M278" s="226" t="s">
        <v>1</v>
      </c>
      <c r="N278" s="227" t="s">
        <v>41</v>
      </c>
      <c r="O278" s="92"/>
      <c r="P278" s="228">
        <f>O278*H278</f>
        <v>0</v>
      </c>
      <c r="Q278" s="228">
        <v>0</v>
      </c>
      <c r="R278" s="228">
        <f>Q278*H278</f>
        <v>0</v>
      </c>
      <c r="S278" s="228">
        <v>0</v>
      </c>
      <c r="T278" s="229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0" t="s">
        <v>144</v>
      </c>
      <c r="AT278" s="230" t="s">
        <v>139</v>
      </c>
      <c r="AU278" s="230" t="s">
        <v>84</v>
      </c>
      <c r="AY278" s="18" t="s">
        <v>136</v>
      </c>
      <c r="BE278" s="231">
        <f>IF(N278="základní",J278,0)</f>
        <v>0</v>
      </c>
      <c r="BF278" s="231">
        <f>IF(N278="snížená",J278,0)</f>
        <v>0</v>
      </c>
      <c r="BG278" s="231">
        <f>IF(N278="zákl. přenesená",J278,0)</f>
        <v>0</v>
      </c>
      <c r="BH278" s="231">
        <f>IF(N278="sníž. přenesená",J278,0)</f>
        <v>0</v>
      </c>
      <c r="BI278" s="231">
        <f>IF(N278="nulová",J278,0)</f>
        <v>0</v>
      </c>
      <c r="BJ278" s="18" t="s">
        <v>84</v>
      </c>
      <c r="BK278" s="231">
        <f>ROUND(I278*H278,2)</f>
        <v>0</v>
      </c>
      <c r="BL278" s="18" t="s">
        <v>144</v>
      </c>
      <c r="BM278" s="230" t="s">
        <v>1435</v>
      </c>
    </row>
    <row r="279" s="2" customFormat="1">
      <c r="A279" s="39"/>
      <c r="B279" s="40"/>
      <c r="C279" s="41"/>
      <c r="D279" s="232" t="s">
        <v>146</v>
      </c>
      <c r="E279" s="41"/>
      <c r="F279" s="233" t="s">
        <v>1434</v>
      </c>
      <c r="G279" s="41"/>
      <c r="H279" s="41"/>
      <c r="I279" s="234"/>
      <c r="J279" s="41"/>
      <c r="K279" s="41"/>
      <c r="L279" s="45"/>
      <c r="M279" s="235"/>
      <c r="N279" s="236"/>
      <c r="O279" s="92"/>
      <c r="P279" s="92"/>
      <c r="Q279" s="92"/>
      <c r="R279" s="92"/>
      <c r="S279" s="92"/>
      <c r="T279" s="93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146</v>
      </c>
      <c r="AU279" s="18" t="s">
        <v>84</v>
      </c>
    </row>
    <row r="280" s="2" customFormat="1" ht="16.5" customHeight="1">
      <c r="A280" s="39"/>
      <c r="B280" s="40"/>
      <c r="C280" s="219" t="s">
        <v>1333</v>
      </c>
      <c r="D280" s="219" t="s">
        <v>139</v>
      </c>
      <c r="E280" s="220" t="s">
        <v>1436</v>
      </c>
      <c r="F280" s="221" t="s">
        <v>1437</v>
      </c>
      <c r="G280" s="222" t="s">
        <v>357</v>
      </c>
      <c r="H280" s="223">
        <v>15</v>
      </c>
      <c r="I280" s="224"/>
      <c r="J280" s="225">
        <f>ROUND(I280*H280,2)</f>
        <v>0</v>
      </c>
      <c r="K280" s="221" t="s">
        <v>1</v>
      </c>
      <c r="L280" s="45"/>
      <c r="M280" s="226" t="s">
        <v>1</v>
      </c>
      <c r="N280" s="227" t="s">
        <v>41</v>
      </c>
      <c r="O280" s="92"/>
      <c r="P280" s="228">
        <f>O280*H280</f>
        <v>0</v>
      </c>
      <c r="Q280" s="228">
        <v>0</v>
      </c>
      <c r="R280" s="228">
        <f>Q280*H280</f>
        <v>0</v>
      </c>
      <c r="S280" s="228">
        <v>0</v>
      </c>
      <c r="T280" s="229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0" t="s">
        <v>144</v>
      </c>
      <c r="AT280" s="230" t="s">
        <v>139</v>
      </c>
      <c r="AU280" s="230" t="s">
        <v>84</v>
      </c>
      <c r="AY280" s="18" t="s">
        <v>136</v>
      </c>
      <c r="BE280" s="231">
        <f>IF(N280="základní",J280,0)</f>
        <v>0</v>
      </c>
      <c r="BF280" s="231">
        <f>IF(N280="snížená",J280,0)</f>
        <v>0</v>
      </c>
      <c r="BG280" s="231">
        <f>IF(N280="zákl. přenesená",J280,0)</f>
        <v>0</v>
      </c>
      <c r="BH280" s="231">
        <f>IF(N280="sníž. přenesená",J280,0)</f>
        <v>0</v>
      </c>
      <c r="BI280" s="231">
        <f>IF(N280="nulová",J280,0)</f>
        <v>0</v>
      </c>
      <c r="BJ280" s="18" t="s">
        <v>84</v>
      </c>
      <c r="BK280" s="231">
        <f>ROUND(I280*H280,2)</f>
        <v>0</v>
      </c>
      <c r="BL280" s="18" t="s">
        <v>144</v>
      </c>
      <c r="BM280" s="230" t="s">
        <v>1438</v>
      </c>
    </row>
    <row r="281" s="2" customFormat="1">
      <c r="A281" s="39"/>
      <c r="B281" s="40"/>
      <c r="C281" s="41"/>
      <c r="D281" s="232" t="s">
        <v>146</v>
      </c>
      <c r="E281" s="41"/>
      <c r="F281" s="233" t="s">
        <v>1437</v>
      </c>
      <c r="G281" s="41"/>
      <c r="H281" s="41"/>
      <c r="I281" s="234"/>
      <c r="J281" s="41"/>
      <c r="K281" s="41"/>
      <c r="L281" s="45"/>
      <c r="M281" s="235"/>
      <c r="N281" s="236"/>
      <c r="O281" s="92"/>
      <c r="P281" s="92"/>
      <c r="Q281" s="92"/>
      <c r="R281" s="92"/>
      <c r="S281" s="92"/>
      <c r="T281" s="93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146</v>
      </c>
      <c r="AU281" s="18" t="s">
        <v>84</v>
      </c>
    </row>
    <row r="282" s="2" customFormat="1" ht="16.5" customHeight="1">
      <c r="A282" s="39"/>
      <c r="B282" s="40"/>
      <c r="C282" s="219" t="s">
        <v>1439</v>
      </c>
      <c r="D282" s="219" t="s">
        <v>139</v>
      </c>
      <c r="E282" s="220" t="s">
        <v>1440</v>
      </c>
      <c r="F282" s="221" t="s">
        <v>1441</v>
      </c>
      <c r="G282" s="222" t="s">
        <v>581</v>
      </c>
      <c r="H282" s="223">
        <v>13</v>
      </c>
      <c r="I282" s="224"/>
      <c r="J282" s="225">
        <f>ROUND(I282*H282,2)</f>
        <v>0</v>
      </c>
      <c r="K282" s="221" t="s">
        <v>1</v>
      </c>
      <c r="L282" s="45"/>
      <c r="M282" s="226" t="s">
        <v>1</v>
      </c>
      <c r="N282" s="227" t="s">
        <v>41</v>
      </c>
      <c r="O282" s="92"/>
      <c r="P282" s="228">
        <f>O282*H282</f>
        <v>0</v>
      </c>
      <c r="Q282" s="228">
        <v>0</v>
      </c>
      <c r="R282" s="228">
        <f>Q282*H282</f>
        <v>0</v>
      </c>
      <c r="S282" s="228">
        <v>0</v>
      </c>
      <c r="T282" s="229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0" t="s">
        <v>144</v>
      </c>
      <c r="AT282" s="230" t="s">
        <v>139</v>
      </c>
      <c r="AU282" s="230" t="s">
        <v>84</v>
      </c>
      <c r="AY282" s="18" t="s">
        <v>136</v>
      </c>
      <c r="BE282" s="231">
        <f>IF(N282="základní",J282,0)</f>
        <v>0</v>
      </c>
      <c r="BF282" s="231">
        <f>IF(N282="snížená",J282,0)</f>
        <v>0</v>
      </c>
      <c r="BG282" s="231">
        <f>IF(N282="zákl. přenesená",J282,0)</f>
        <v>0</v>
      </c>
      <c r="BH282" s="231">
        <f>IF(N282="sníž. přenesená",J282,0)</f>
        <v>0</v>
      </c>
      <c r="BI282" s="231">
        <f>IF(N282="nulová",J282,0)</f>
        <v>0</v>
      </c>
      <c r="BJ282" s="18" t="s">
        <v>84</v>
      </c>
      <c r="BK282" s="231">
        <f>ROUND(I282*H282,2)</f>
        <v>0</v>
      </c>
      <c r="BL282" s="18" t="s">
        <v>144</v>
      </c>
      <c r="BM282" s="230" t="s">
        <v>254</v>
      </c>
    </row>
    <row r="283" s="2" customFormat="1">
      <c r="A283" s="39"/>
      <c r="B283" s="40"/>
      <c r="C283" s="41"/>
      <c r="D283" s="232" t="s">
        <v>146</v>
      </c>
      <c r="E283" s="41"/>
      <c r="F283" s="233" t="s">
        <v>1441</v>
      </c>
      <c r="G283" s="41"/>
      <c r="H283" s="41"/>
      <c r="I283" s="234"/>
      <c r="J283" s="41"/>
      <c r="K283" s="41"/>
      <c r="L283" s="45"/>
      <c r="M283" s="235"/>
      <c r="N283" s="236"/>
      <c r="O283" s="92"/>
      <c r="P283" s="92"/>
      <c r="Q283" s="92"/>
      <c r="R283" s="92"/>
      <c r="S283" s="92"/>
      <c r="T283" s="93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146</v>
      </c>
      <c r="AU283" s="18" t="s">
        <v>84</v>
      </c>
    </row>
    <row r="284" s="2" customFormat="1" ht="16.5" customHeight="1">
      <c r="A284" s="39"/>
      <c r="B284" s="40"/>
      <c r="C284" s="219" t="s">
        <v>1338</v>
      </c>
      <c r="D284" s="219" t="s">
        <v>139</v>
      </c>
      <c r="E284" s="220" t="s">
        <v>1442</v>
      </c>
      <c r="F284" s="221" t="s">
        <v>1443</v>
      </c>
      <c r="G284" s="222" t="s">
        <v>581</v>
      </c>
      <c r="H284" s="223">
        <v>5</v>
      </c>
      <c r="I284" s="224"/>
      <c r="J284" s="225">
        <f>ROUND(I284*H284,2)</f>
        <v>0</v>
      </c>
      <c r="K284" s="221" t="s">
        <v>1</v>
      </c>
      <c r="L284" s="45"/>
      <c r="M284" s="226" t="s">
        <v>1</v>
      </c>
      <c r="N284" s="227" t="s">
        <v>41</v>
      </c>
      <c r="O284" s="92"/>
      <c r="P284" s="228">
        <f>O284*H284</f>
        <v>0</v>
      </c>
      <c r="Q284" s="228">
        <v>0</v>
      </c>
      <c r="R284" s="228">
        <f>Q284*H284</f>
        <v>0</v>
      </c>
      <c r="S284" s="228">
        <v>0</v>
      </c>
      <c r="T284" s="229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0" t="s">
        <v>144</v>
      </c>
      <c r="AT284" s="230" t="s">
        <v>139</v>
      </c>
      <c r="AU284" s="230" t="s">
        <v>84</v>
      </c>
      <c r="AY284" s="18" t="s">
        <v>136</v>
      </c>
      <c r="BE284" s="231">
        <f>IF(N284="základní",J284,0)</f>
        <v>0</v>
      </c>
      <c r="BF284" s="231">
        <f>IF(N284="snížená",J284,0)</f>
        <v>0</v>
      </c>
      <c r="BG284" s="231">
        <f>IF(N284="zákl. přenesená",J284,0)</f>
        <v>0</v>
      </c>
      <c r="BH284" s="231">
        <f>IF(N284="sníž. přenesená",J284,0)</f>
        <v>0</v>
      </c>
      <c r="BI284" s="231">
        <f>IF(N284="nulová",J284,0)</f>
        <v>0</v>
      </c>
      <c r="BJ284" s="18" t="s">
        <v>84</v>
      </c>
      <c r="BK284" s="231">
        <f>ROUND(I284*H284,2)</f>
        <v>0</v>
      </c>
      <c r="BL284" s="18" t="s">
        <v>144</v>
      </c>
      <c r="BM284" s="230" t="s">
        <v>269</v>
      </c>
    </row>
    <row r="285" s="2" customFormat="1">
      <c r="A285" s="39"/>
      <c r="B285" s="40"/>
      <c r="C285" s="41"/>
      <c r="D285" s="232" t="s">
        <v>146</v>
      </c>
      <c r="E285" s="41"/>
      <c r="F285" s="233" t="s">
        <v>1443</v>
      </c>
      <c r="G285" s="41"/>
      <c r="H285" s="41"/>
      <c r="I285" s="234"/>
      <c r="J285" s="41"/>
      <c r="K285" s="41"/>
      <c r="L285" s="45"/>
      <c r="M285" s="235"/>
      <c r="N285" s="236"/>
      <c r="O285" s="92"/>
      <c r="P285" s="92"/>
      <c r="Q285" s="92"/>
      <c r="R285" s="92"/>
      <c r="S285" s="92"/>
      <c r="T285" s="93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146</v>
      </c>
      <c r="AU285" s="18" t="s">
        <v>84</v>
      </c>
    </row>
    <row r="286" s="2" customFormat="1" ht="16.5" customHeight="1">
      <c r="A286" s="39"/>
      <c r="B286" s="40"/>
      <c r="C286" s="219" t="s">
        <v>1444</v>
      </c>
      <c r="D286" s="219" t="s">
        <v>139</v>
      </c>
      <c r="E286" s="220" t="s">
        <v>1445</v>
      </c>
      <c r="F286" s="221" t="s">
        <v>1446</v>
      </c>
      <c r="G286" s="222" t="s">
        <v>581</v>
      </c>
      <c r="H286" s="223">
        <v>12</v>
      </c>
      <c r="I286" s="224"/>
      <c r="J286" s="225">
        <f>ROUND(I286*H286,2)</f>
        <v>0</v>
      </c>
      <c r="K286" s="221" t="s">
        <v>1</v>
      </c>
      <c r="L286" s="45"/>
      <c r="M286" s="226" t="s">
        <v>1</v>
      </c>
      <c r="N286" s="227" t="s">
        <v>41</v>
      </c>
      <c r="O286" s="92"/>
      <c r="P286" s="228">
        <f>O286*H286</f>
        <v>0</v>
      </c>
      <c r="Q286" s="228">
        <v>0</v>
      </c>
      <c r="R286" s="228">
        <f>Q286*H286</f>
        <v>0</v>
      </c>
      <c r="S286" s="228">
        <v>0</v>
      </c>
      <c r="T286" s="229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30" t="s">
        <v>144</v>
      </c>
      <c r="AT286" s="230" t="s">
        <v>139</v>
      </c>
      <c r="AU286" s="230" t="s">
        <v>84</v>
      </c>
      <c r="AY286" s="18" t="s">
        <v>136</v>
      </c>
      <c r="BE286" s="231">
        <f>IF(N286="základní",J286,0)</f>
        <v>0</v>
      </c>
      <c r="BF286" s="231">
        <f>IF(N286="snížená",J286,0)</f>
        <v>0</v>
      </c>
      <c r="BG286" s="231">
        <f>IF(N286="zákl. přenesená",J286,0)</f>
        <v>0</v>
      </c>
      <c r="BH286" s="231">
        <f>IF(N286="sníž. přenesená",J286,0)</f>
        <v>0</v>
      </c>
      <c r="BI286" s="231">
        <f>IF(N286="nulová",J286,0)</f>
        <v>0</v>
      </c>
      <c r="BJ286" s="18" t="s">
        <v>84</v>
      </c>
      <c r="BK286" s="231">
        <f>ROUND(I286*H286,2)</f>
        <v>0</v>
      </c>
      <c r="BL286" s="18" t="s">
        <v>144</v>
      </c>
      <c r="BM286" s="230" t="s">
        <v>1447</v>
      </c>
    </row>
    <row r="287" s="2" customFormat="1">
      <c r="A287" s="39"/>
      <c r="B287" s="40"/>
      <c r="C287" s="41"/>
      <c r="D287" s="232" t="s">
        <v>146</v>
      </c>
      <c r="E287" s="41"/>
      <c r="F287" s="233" t="s">
        <v>1446</v>
      </c>
      <c r="G287" s="41"/>
      <c r="H287" s="41"/>
      <c r="I287" s="234"/>
      <c r="J287" s="41"/>
      <c r="K287" s="41"/>
      <c r="L287" s="45"/>
      <c r="M287" s="235"/>
      <c r="N287" s="236"/>
      <c r="O287" s="92"/>
      <c r="P287" s="92"/>
      <c r="Q287" s="92"/>
      <c r="R287" s="92"/>
      <c r="S287" s="92"/>
      <c r="T287" s="93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146</v>
      </c>
      <c r="AU287" s="18" t="s">
        <v>84</v>
      </c>
    </row>
    <row r="288" s="2" customFormat="1" ht="16.5" customHeight="1">
      <c r="A288" s="39"/>
      <c r="B288" s="40"/>
      <c r="C288" s="219" t="s">
        <v>1342</v>
      </c>
      <c r="D288" s="219" t="s">
        <v>139</v>
      </c>
      <c r="E288" s="220" t="s">
        <v>1448</v>
      </c>
      <c r="F288" s="221" t="s">
        <v>1449</v>
      </c>
      <c r="G288" s="222" t="s">
        <v>581</v>
      </c>
      <c r="H288" s="223">
        <v>1</v>
      </c>
      <c r="I288" s="224"/>
      <c r="J288" s="225">
        <f>ROUND(I288*H288,2)</f>
        <v>0</v>
      </c>
      <c r="K288" s="221" t="s">
        <v>1</v>
      </c>
      <c r="L288" s="45"/>
      <c r="M288" s="226" t="s">
        <v>1</v>
      </c>
      <c r="N288" s="227" t="s">
        <v>41</v>
      </c>
      <c r="O288" s="92"/>
      <c r="P288" s="228">
        <f>O288*H288</f>
        <v>0</v>
      </c>
      <c r="Q288" s="228">
        <v>0</v>
      </c>
      <c r="R288" s="228">
        <f>Q288*H288</f>
        <v>0</v>
      </c>
      <c r="S288" s="228">
        <v>0</v>
      </c>
      <c r="T288" s="229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0" t="s">
        <v>144</v>
      </c>
      <c r="AT288" s="230" t="s">
        <v>139</v>
      </c>
      <c r="AU288" s="230" t="s">
        <v>84</v>
      </c>
      <c r="AY288" s="18" t="s">
        <v>136</v>
      </c>
      <c r="BE288" s="231">
        <f>IF(N288="základní",J288,0)</f>
        <v>0</v>
      </c>
      <c r="BF288" s="231">
        <f>IF(N288="snížená",J288,0)</f>
        <v>0</v>
      </c>
      <c r="BG288" s="231">
        <f>IF(N288="zákl. přenesená",J288,0)</f>
        <v>0</v>
      </c>
      <c r="BH288" s="231">
        <f>IF(N288="sníž. přenesená",J288,0)</f>
        <v>0</v>
      </c>
      <c r="BI288" s="231">
        <f>IF(N288="nulová",J288,0)</f>
        <v>0</v>
      </c>
      <c r="BJ288" s="18" t="s">
        <v>84</v>
      </c>
      <c r="BK288" s="231">
        <f>ROUND(I288*H288,2)</f>
        <v>0</v>
      </c>
      <c r="BL288" s="18" t="s">
        <v>144</v>
      </c>
      <c r="BM288" s="230" t="s">
        <v>1450</v>
      </c>
    </row>
    <row r="289" s="2" customFormat="1">
      <c r="A289" s="39"/>
      <c r="B289" s="40"/>
      <c r="C289" s="41"/>
      <c r="D289" s="232" t="s">
        <v>146</v>
      </c>
      <c r="E289" s="41"/>
      <c r="F289" s="233" t="s">
        <v>1449</v>
      </c>
      <c r="G289" s="41"/>
      <c r="H289" s="41"/>
      <c r="I289" s="234"/>
      <c r="J289" s="41"/>
      <c r="K289" s="41"/>
      <c r="L289" s="45"/>
      <c r="M289" s="235"/>
      <c r="N289" s="236"/>
      <c r="O289" s="92"/>
      <c r="P289" s="92"/>
      <c r="Q289" s="92"/>
      <c r="R289" s="92"/>
      <c r="S289" s="92"/>
      <c r="T289" s="93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146</v>
      </c>
      <c r="AU289" s="18" t="s">
        <v>84</v>
      </c>
    </row>
    <row r="290" s="2" customFormat="1" ht="16.5" customHeight="1">
      <c r="A290" s="39"/>
      <c r="B290" s="40"/>
      <c r="C290" s="219" t="s">
        <v>1451</v>
      </c>
      <c r="D290" s="219" t="s">
        <v>139</v>
      </c>
      <c r="E290" s="220" t="s">
        <v>1452</v>
      </c>
      <c r="F290" s="221" t="s">
        <v>1453</v>
      </c>
      <c r="G290" s="222" t="s">
        <v>581</v>
      </c>
      <c r="H290" s="223">
        <v>1</v>
      </c>
      <c r="I290" s="224"/>
      <c r="J290" s="225">
        <f>ROUND(I290*H290,2)</f>
        <v>0</v>
      </c>
      <c r="K290" s="221" t="s">
        <v>1</v>
      </c>
      <c r="L290" s="45"/>
      <c r="M290" s="226" t="s">
        <v>1</v>
      </c>
      <c r="N290" s="227" t="s">
        <v>41</v>
      </c>
      <c r="O290" s="92"/>
      <c r="P290" s="228">
        <f>O290*H290</f>
        <v>0</v>
      </c>
      <c r="Q290" s="228">
        <v>0</v>
      </c>
      <c r="R290" s="228">
        <f>Q290*H290</f>
        <v>0</v>
      </c>
      <c r="S290" s="228">
        <v>0</v>
      </c>
      <c r="T290" s="229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0" t="s">
        <v>144</v>
      </c>
      <c r="AT290" s="230" t="s">
        <v>139</v>
      </c>
      <c r="AU290" s="230" t="s">
        <v>84</v>
      </c>
      <c r="AY290" s="18" t="s">
        <v>136</v>
      </c>
      <c r="BE290" s="231">
        <f>IF(N290="základní",J290,0)</f>
        <v>0</v>
      </c>
      <c r="BF290" s="231">
        <f>IF(N290="snížená",J290,0)</f>
        <v>0</v>
      </c>
      <c r="BG290" s="231">
        <f>IF(N290="zákl. přenesená",J290,0)</f>
        <v>0</v>
      </c>
      <c r="BH290" s="231">
        <f>IF(N290="sníž. přenesená",J290,0)</f>
        <v>0</v>
      </c>
      <c r="BI290" s="231">
        <f>IF(N290="nulová",J290,0)</f>
        <v>0</v>
      </c>
      <c r="BJ290" s="18" t="s">
        <v>84</v>
      </c>
      <c r="BK290" s="231">
        <f>ROUND(I290*H290,2)</f>
        <v>0</v>
      </c>
      <c r="BL290" s="18" t="s">
        <v>144</v>
      </c>
      <c r="BM290" s="230" t="s">
        <v>1454</v>
      </c>
    </row>
    <row r="291" s="2" customFormat="1">
      <c r="A291" s="39"/>
      <c r="B291" s="40"/>
      <c r="C291" s="41"/>
      <c r="D291" s="232" t="s">
        <v>146</v>
      </c>
      <c r="E291" s="41"/>
      <c r="F291" s="233" t="s">
        <v>1453</v>
      </c>
      <c r="G291" s="41"/>
      <c r="H291" s="41"/>
      <c r="I291" s="234"/>
      <c r="J291" s="41"/>
      <c r="K291" s="41"/>
      <c r="L291" s="45"/>
      <c r="M291" s="235"/>
      <c r="N291" s="236"/>
      <c r="O291" s="92"/>
      <c r="P291" s="92"/>
      <c r="Q291" s="92"/>
      <c r="R291" s="92"/>
      <c r="S291" s="92"/>
      <c r="T291" s="93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146</v>
      </c>
      <c r="AU291" s="18" t="s">
        <v>84</v>
      </c>
    </row>
    <row r="292" s="2" customFormat="1" ht="24.15" customHeight="1">
      <c r="A292" s="39"/>
      <c r="B292" s="40"/>
      <c r="C292" s="219" t="s">
        <v>1346</v>
      </c>
      <c r="D292" s="219" t="s">
        <v>139</v>
      </c>
      <c r="E292" s="220" t="s">
        <v>1455</v>
      </c>
      <c r="F292" s="221" t="s">
        <v>1456</v>
      </c>
      <c r="G292" s="222" t="s">
        <v>1332</v>
      </c>
      <c r="H292" s="223">
        <v>12</v>
      </c>
      <c r="I292" s="224"/>
      <c r="J292" s="225">
        <f>ROUND(I292*H292,2)</f>
        <v>0</v>
      </c>
      <c r="K292" s="221" t="s">
        <v>1</v>
      </c>
      <c r="L292" s="45"/>
      <c r="M292" s="226" t="s">
        <v>1</v>
      </c>
      <c r="N292" s="227" t="s">
        <v>41</v>
      </c>
      <c r="O292" s="92"/>
      <c r="P292" s="228">
        <f>O292*H292</f>
        <v>0</v>
      </c>
      <c r="Q292" s="228">
        <v>0</v>
      </c>
      <c r="R292" s="228">
        <f>Q292*H292</f>
        <v>0</v>
      </c>
      <c r="S292" s="228">
        <v>0</v>
      </c>
      <c r="T292" s="229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30" t="s">
        <v>144</v>
      </c>
      <c r="AT292" s="230" t="s">
        <v>139</v>
      </c>
      <c r="AU292" s="230" t="s">
        <v>84</v>
      </c>
      <c r="AY292" s="18" t="s">
        <v>136</v>
      </c>
      <c r="BE292" s="231">
        <f>IF(N292="základní",J292,0)</f>
        <v>0</v>
      </c>
      <c r="BF292" s="231">
        <f>IF(N292="snížená",J292,0)</f>
        <v>0</v>
      </c>
      <c r="BG292" s="231">
        <f>IF(N292="zákl. přenesená",J292,0)</f>
        <v>0</v>
      </c>
      <c r="BH292" s="231">
        <f>IF(N292="sníž. přenesená",J292,0)</f>
        <v>0</v>
      </c>
      <c r="BI292" s="231">
        <f>IF(N292="nulová",J292,0)</f>
        <v>0</v>
      </c>
      <c r="BJ292" s="18" t="s">
        <v>84</v>
      </c>
      <c r="BK292" s="231">
        <f>ROUND(I292*H292,2)</f>
        <v>0</v>
      </c>
      <c r="BL292" s="18" t="s">
        <v>144</v>
      </c>
      <c r="BM292" s="230" t="s">
        <v>1457</v>
      </c>
    </row>
    <row r="293" s="2" customFormat="1">
      <c r="A293" s="39"/>
      <c r="B293" s="40"/>
      <c r="C293" s="41"/>
      <c r="D293" s="232" t="s">
        <v>146</v>
      </c>
      <c r="E293" s="41"/>
      <c r="F293" s="233" t="s">
        <v>1456</v>
      </c>
      <c r="G293" s="41"/>
      <c r="H293" s="41"/>
      <c r="I293" s="234"/>
      <c r="J293" s="41"/>
      <c r="K293" s="41"/>
      <c r="L293" s="45"/>
      <c r="M293" s="235"/>
      <c r="N293" s="236"/>
      <c r="O293" s="92"/>
      <c r="P293" s="92"/>
      <c r="Q293" s="92"/>
      <c r="R293" s="92"/>
      <c r="S293" s="92"/>
      <c r="T293" s="93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146</v>
      </c>
      <c r="AU293" s="18" t="s">
        <v>84</v>
      </c>
    </row>
    <row r="294" s="2" customFormat="1" ht="16.5" customHeight="1">
      <c r="A294" s="39"/>
      <c r="B294" s="40"/>
      <c r="C294" s="219" t="s">
        <v>1458</v>
      </c>
      <c r="D294" s="219" t="s">
        <v>139</v>
      </c>
      <c r="E294" s="220" t="s">
        <v>1459</v>
      </c>
      <c r="F294" s="221" t="s">
        <v>1460</v>
      </c>
      <c r="G294" s="222" t="s">
        <v>581</v>
      </c>
      <c r="H294" s="223">
        <v>1</v>
      </c>
      <c r="I294" s="224"/>
      <c r="J294" s="225">
        <f>ROUND(I294*H294,2)</f>
        <v>0</v>
      </c>
      <c r="K294" s="221" t="s">
        <v>1</v>
      </c>
      <c r="L294" s="45"/>
      <c r="M294" s="226" t="s">
        <v>1</v>
      </c>
      <c r="N294" s="227" t="s">
        <v>41</v>
      </c>
      <c r="O294" s="92"/>
      <c r="P294" s="228">
        <f>O294*H294</f>
        <v>0</v>
      </c>
      <c r="Q294" s="228">
        <v>0</v>
      </c>
      <c r="R294" s="228">
        <f>Q294*H294</f>
        <v>0</v>
      </c>
      <c r="S294" s="228">
        <v>0</v>
      </c>
      <c r="T294" s="229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30" t="s">
        <v>144</v>
      </c>
      <c r="AT294" s="230" t="s">
        <v>139</v>
      </c>
      <c r="AU294" s="230" t="s">
        <v>84</v>
      </c>
      <c r="AY294" s="18" t="s">
        <v>136</v>
      </c>
      <c r="BE294" s="231">
        <f>IF(N294="základní",J294,0)</f>
        <v>0</v>
      </c>
      <c r="BF294" s="231">
        <f>IF(N294="snížená",J294,0)</f>
        <v>0</v>
      </c>
      <c r="BG294" s="231">
        <f>IF(N294="zákl. přenesená",J294,0)</f>
        <v>0</v>
      </c>
      <c r="BH294" s="231">
        <f>IF(N294="sníž. přenesená",J294,0)</f>
        <v>0</v>
      </c>
      <c r="BI294" s="231">
        <f>IF(N294="nulová",J294,0)</f>
        <v>0</v>
      </c>
      <c r="BJ294" s="18" t="s">
        <v>84</v>
      </c>
      <c r="BK294" s="231">
        <f>ROUND(I294*H294,2)</f>
        <v>0</v>
      </c>
      <c r="BL294" s="18" t="s">
        <v>144</v>
      </c>
      <c r="BM294" s="230" t="s">
        <v>1461</v>
      </c>
    </row>
    <row r="295" s="2" customFormat="1">
      <c r="A295" s="39"/>
      <c r="B295" s="40"/>
      <c r="C295" s="41"/>
      <c r="D295" s="232" t="s">
        <v>146</v>
      </c>
      <c r="E295" s="41"/>
      <c r="F295" s="233" t="s">
        <v>1460</v>
      </c>
      <c r="G295" s="41"/>
      <c r="H295" s="41"/>
      <c r="I295" s="234"/>
      <c r="J295" s="41"/>
      <c r="K295" s="41"/>
      <c r="L295" s="45"/>
      <c r="M295" s="235"/>
      <c r="N295" s="236"/>
      <c r="O295" s="92"/>
      <c r="P295" s="92"/>
      <c r="Q295" s="92"/>
      <c r="R295" s="92"/>
      <c r="S295" s="92"/>
      <c r="T295" s="93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146</v>
      </c>
      <c r="AU295" s="18" t="s">
        <v>84</v>
      </c>
    </row>
    <row r="296" s="2" customFormat="1" ht="16.5" customHeight="1">
      <c r="A296" s="39"/>
      <c r="B296" s="40"/>
      <c r="C296" s="219" t="s">
        <v>1349</v>
      </c>
      <c r="D296" s="219" t="s">
        <v>139</v>
      </c>
      <c r="E296" s="220" t="s">
        <v>1462</v>
      </c>
      <c r="F296" s="221" t="s">
        <v>1463</v>
      </c>
      <c r="G296" s="222" t="s">
        <v>581</v>
      </c>
      <c r="H296" s="223">
        <v>1</v>
      </c>
      <c r="I296" s="224"/>
      <c r="J296" s="225">
        <f>ROUND(I296*H296,2)</f>
        <v>0</v>
      </c>
      <c r="K296" s="221" t="s">
        <v>1</v>
      </c>
      <c r="L296" s="45"/>
      <c r="M296" s="226" t="s">
        <v>1</v>
      </c>
      <c r="N296" s="227" t="s">
        <v>41</v>
      </c>
      <c r="O296" s="92"/>
      <c r="P296" s="228">
        <f>O296*H296</f>
        <v>0</v>
      </c>
      <c r="Q296" s="228">
        <v>0</v>
      </c>
      <c r="R296" s="228">
        <f>Q296*H296</f>
        <v>0</v>
      </c>
      <c r="S296" s="228">
        <v>0</v>
      </c>
      <c r="T296" s="229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30" t="s">
        <v>144</v>
      </c>
      <c r="AT296" s="230" t="s">
        <v>139</v>
      </c>
      <c r="AU296" s="230" t="s">
        <v>84</v>
      </c>
      <c r="AY296" s="18" t="s">
        <v>136</v>
      </c>
      <c r="BE296" s="231">
        <f>IF(N296="základní",J296,0)</f>
        <v>0</v>
      </c>
      <c r="BF296" s="231">
        <f>IF(N296="snížená",J296,0)</f>
        <v>0</v>
      </c>
      <c r="BG296" s="231">
        <f>IF(N296="zákl. přenesená",J296,0)</f>
        <v>0</v>
      </c>
      <c r="BH296" s="231">
        <f>IF(N296="sníž. přenesená",J296,0)</f>
        <v>0</v>
      </c>
      <c r="BI296" s="231">
        <f>IF(N296="nulová",J296,0)</f>
        <v>0</v>
      </c>
      <c r="BJ296" s="18" t="s">
        <v>84</v>
      </c>
      <c r="BK296" s="231">
        <f>ROUND(I296*H296,2)</f>
        <v>0</v>
      </c>
      <c r="BL296" s="18" t="s">
        <v>144</v>
      </c>
      <c r="BM296" s="230" t="s">
        <v>1464</v>
      </c>
    </row>
    <row r="297" s="2" customFormat="1">
      <c r="A297" s="39"/>
      <c r="B297" s="40"/>
      <c r="C297" s="41"/>
      <c r="D297" s="232" t="s">
        <v>146</v>
      </c>
      <c r="E297" s="41"/>
      <c r="F297" s="233" t="s">
        <v>1463</v>
      </c>
      <c r="G297" s="41"/>
      <c r="H297" s="41"/>
      <c r="I297" s="234"/>
      <c r="J297" s="41"/>
      <c r="K297" s="41"/>
      <c r="L297" s="45"/>
      <c r="M297" s="235"/>
      <c r="N297" s="236"/>
      <c r="O297" s="92"/>
      <c r="P297" s="92"/>
      <c r="Q297" s="92"/>
      <c r="R297" s="92"/>
      <c r="S297" s="92"/>
      <c r="T297" s="93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146</v>
      </c>
      <c r="AU297" s="18" t="s">
        <v>84</v>
      </c>
    </row>
    <row r="298" s="2" customFormat="1" ht="24.15" customHeight="1">
      <c r="A298" s="39"/>
      <c r="B298" s="40"/>
      <c r="C298" s="219" t="s">
        <v>1465</v>
      </c>
      <c r="D298" s="219" t="s">
        <v>139</v>
      </c>
      <c r="E298" s="220" t="s">
        <v>1466</v>
      </c>
      <c r="F298" s="221" t="s">
        <v>1467</v>
      </c>
      <c r="G298" s="222" t="s">
        <v>581</v>
      </c>
      <c r="H298" s="223">
        <v>2</v>
      </c>
      <c r="I298" s="224"/>
      <c r="J298" s="225">
        <f>ROUND(I298*H298,2)</f>
        <v>0</v>
      </c>
      <c r="K298" s="221" t="s">
        <v>1</v>
      </c>
      <c r="L298" s="45"/>
      <c r="M298" s="226" t="s">
        <v>1</v>
      </c>
      <c r="N298" s="227" t="s">
        <v>41</v>
      </c>
      <c r="O298" s="92"/>
      <c r="P298" s="228">
        <f>O298*H298</f>
        <v>0</v>
      </c>
      <c r="Q298" s="228">
        <v>0</v>
      </c>
      <c r="R298" s="228">
        <f>Q298*H298</f>
        <v>0</v>
      </c>
      <c r="S298" s="228">
        <v>0</v>
      </c>
      <c r="T298" s="229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30" t="s">
        <v>144</v>
      </c>
      <c r="AT298" s="230" t="s">
        <v>139</v>
      </c>
      <c r="AU298" s="230" t="s">
        <v>84</v>
      </c>
      <c r="AY298" s="18" t="s">
        <v>136</v>
      </c>
      <c r="BE298" s="231">
        <f>IF(N298="základní",J298,0)</f>
        <v>0</v>
      </c>
      <c r="BF298" s="231">
        <f>IF(N298="snížená",J298,0)</f>
        <v>0</v>
      </c>
      <c r="BG298" s="231">
        <f>IF(N298="zákl. přenesená",J298,0)</f>
        <v>0</v>
      </c>
      <c r="BH298" s="231">
        <f>IF(N298="sníž. přenesená",J298,0)</f>
        <v>0</v>
      </c>
      <c r="BI298" s="231">
        <f>IF(N298="nulová",J298,0)</f>
        <v>0</v>
      </c>
      <c r="BJ298" s="18" t="s">
        <v>84</v>
      </c>
      <c r="BK298" s="231">
        <f>ROUND(I298*H298,2)</f>
        <v>0</v>
      </c>
      <c r="BL298" s="18" t="s">
        <v>144</v>
      </c>
      <c r="BM298" s="230" t="s">
        <v>1468</v>
      </c>
    </row>
    <row r="299" s="2" customFormat="1">
      <c r="A299" s="39"/>
      <c r="B299" s="40"/>
      <c r="C299" s="41"/>
      <c r="D299" s="232" t="s">
        <v>146</v>
      </c>
      <c r="E299" s="41"/>
      <c r="F299" s="233" t="s">
        <v>1467</v>
      </c>
      <c r="G299" s="41"/>
      <c r="H299" s="41"/>
      <c r="I299" s="234"/>
      <c r="J299" s="41"/>
      <c r="K299" s="41"/>
      <c r="L299" s="45"/>
      <c r="M299" s="235"/>
      <c r="N299" s="236"/>
      <c r="O299" s="92"/>
      <c r="P299" s="92"/>
      <c r="Q299" s="92"/>
      <c r="R299" s="92"/>
      <c r="S299" s="92"/>
      <c r="T299" s="93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146</v>
      </c>
      <c r="AU299" s="18" t="s">
        <v>84</v>
      </c>
    </row>
    <row r="300" s="2" customFormat="1" ht="16.5" customHeight="1">
      <c r="A300" s="39"/>
      <c r="B300" s="40"/>
      <c r="C300" s="219" t="s">
        <v>1354</v>
      </c>
      <c r="D300" s="219" t="s">
        <v>139</v>
      </c>
      <c r="E300" s="220" t="s">
        <v>1469</v>
      </c>
      <c r="F300" s="221" t="s">
        <v>1470</v>
      </c>
      <c r="G300" s="222" t="s">
        <v>581</v>
      </c>
      <c r="H300" s="223">
        <v>3</v>
      </c>
      <c r="I300" s="224"/>
      <c r="J300" s="225">
        <f>ROUND(I300*H300,2)</f>
        <v>0</v>
      </c>
      <c r="K300" s="221" t="s">
        <v>1</v>
      </c>
      <c r="L300" s="45"/>
      <c r="M300" s="226" t="s">
        <v>1</v>
      </c>
      <c r="N300" s="227" t="s">
        <v>41</v>
      </c>
      <c r="O300" s="92"/>
      <c r="P300" s="228">
        <f>O300*H300</f>
        <v>0</v>
      </c>
      <c r="Q300" s="228">
        <v>0</v>
      </c>
      <c r="R300" s="228">
        <f>Q300*H300</f>
        <v>0</v>
      </c>
      <c r="S300" s="228">
        <v>0</v>
      </c>
      <c r="T300" s="229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30" t="s">
        <v>144</v>
      </c>
      <c r="AT300" s="230" t="s">
        <v>139</v>
      </c>
      <c r="AU300" s="230" t="s">
        <v>84</v>
      </c>
      <c r="AY300" s="18" t="s">
        <v>136</v>
      </c>
      <c r="BE300" s="231">
        <f>IF(N300="základní",J300,0)</f>
        <v>0</v>
      </c>
      <c r="BF300" s="231">
        <f>IF(N300="snížená",J300,0)</f>
        <v>0</v>
      </c>
      <c r="BG300" s="231">
        <f>IF(N300="zákl. přenesená",J300,0)</f>
        <v>0</v>
      </c>
      <c r="BH300" s="231">
        <f>IF(N300="sníž. přenesená",J300,0)</f>
        <v>0</v>
      </c>
      <c r="BI300" s="231">
        <f>IF(N300="nulová",J300,0)</f>
        <v>0</v>
      </c>
      <c r="BJ300" s="18" t="s">
        <v>84</v>
      </c>
      <c r="BK300" s="231">
        <f>ROUND(I300*H300,2)</f>
        <v>0</v>
      </c>
      <c r="BL300" s="18" t="s">
        <v>144</v>
      </c>
      <c r="BM300" s="230" t="s">
        <v>1471</v>
      </c>
    </row>
    <row r="301" s="2" customFormat="1">
      <c r="A301" s="39"/>
      <c r="B301" s="40"/>
      <c r="C301" s="41"/>
      <c r="D301" s="232" t="s">
        <v>146</v>
      </c>
      <c r="E301" s="41"/>
      <c r="F301" s="233" t="s">
        <v>1470</v>
      </c>
      <c r="G301" s="41"/>
      <c r="H301" s="41"/>
      <c r="I301" s="234"/>
      <c r="J301" s="41"/>
      <c r="K301" s="41"/>
      <c r="L301" s="45"/>
      <c r="M301" s="235"/>
      <c r="N301" s="236"/>
      <c r="O301" s="92"/>
      <c r="P301" s="92"/>
      <c r="Q301" s="92"/>
      <c r="R301" s="92"/>
      <c r="S301" s="92"/>
      <c r="T301" s="93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146</v>
      </c>
      <c r="AU301" s="18" t="s">
        <v>84</v>
      </c>
    </row>
    <row r="302" s="2" customFormat="1" ht="16.5" customHeight="1">
      <c r="A302" s="39"/>
      <c r="B302" s="40"/>
      <c r="C302" s="219" t="s">
        <v>1472</v>
      </c>
      <c r="D302" s="219" t="s">
        <v>139</v>
      </c>
      <c r="E302" s="220" t="s">
        <v>1473</v>
      </c>
      <c r="F302" s="221" t="s">
        <v>1474</v>
      </c>
      <c r="G302" s="222" t="s">
        <v>581</v>
      </c>
      <c r="H302" s="223">
        <v>10</v>
      </c>
      <c r="I302" s="224"/>
      <c r="J302" s="225">
        <f>ROUND(I302*H302,2)</f>
        <v>0</v>
      </c>
      <c r="K302" s="221" t="s">
        <v>1</v>
      </c>
      <c r="L302" s="45"/>
      <c r="M302" s="226" t="s">
        <v>1</v>
      </c>
      <c r="N302" s="227" t="s">
        <v>41</v>
      </c>
      <c r="O302" s="92"/>
      <c r="P302" s="228">
        <f>O302*H302</f>
        <v>0</v>
      </c>
      <c r="Q302" s="228">
        <v>0</v>
      </c>
      <c r="R302" s="228">
        <f>Q302*H302</f>
        <v>0</v>
      </c>
      <c r="S302" s="228">
        <v>0</v>
      </c>
      <c r="T302" s="229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30" t="s">
        <v>144</v>
      </c>
      <c r="AT302" s="230" t="s">
        <v>139</v>
      </c>
      <c r="AU302" s="230" t="s">
        <v>84</v>
      </c>
      <c r="AY302" s="18" t="s">
        <v>136</v>
      </c>
      <c r="BE302" s="231">
        <f>IF(N302="základní",J302,0)</f>
        <v>0</v>
      </c>
      <c r="BF302" s="231">
        <f>IF(N302="snížená",J302,0)</f>
        <v>0</v>
      </c>
      <c r="BG302" s="231">
        <f>IF(N302="zákl. přenesená",J302,0)</f>
        <v>0</v>
      </c>
      <c r="BH302" s="231">
        <f>IF(N302="sníž. přenesená",J302,0)</f>
        <v>0</v>
      </c>
      <c r="BI302" s="231">
        <f>IF(N302="nulová",J302,0)</f>
        <v>0</v>
      </c>
      <c r="BJ302" s="18" t="s">
        <v>84</v>
      </c>
      <c r="BK302" s="231">
        <f>ROUND(I302*H302,2)</f>
        <v>0</v>
      </c>
      <c r="BL302" s="18" t="s">
        <v>144</v>
      </c>
      <c r="BM302" s="230" t="s">
        <v>1475</v>
      </c>
    </row>
    <row r="303" s="2" customFormat="1">
      <c r="A303" s="39"/>
      <c r="B303" s="40"/>
      <c r="C303" s="41"/>
      <c r="D303" s="232" t="s">
        <v>146</v>
      </c>
      <c r="E303" s="41"/>
      <c r="F303" s="233" t="s">
        <v>1474</v>
      </c>
      <c r="G303" s="41"/>
      <c r="H303" s="41"/>
      <c r="I303" s="234"/>
      <c r="J303" s="41"/>
      <c r="K303" s="41"/>
      <c r="L303" s="45"/>
      <c r="M303" s="235"/>
      <c r="N303" s="236"/>
      <c r="O303" s="92"/>
      <c r="P303" s="92"/>
      <c r="Q303" s="92"/>
      <c r="R303" s="92"/>
      <c r="S303" s="92"/>
      <c r="T303" s="93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146</v>
      </c>
      <c r="AU303" s="18" t="s">
        <v>84</v>
      </c>
    </row>
    <row r="304" s="2" customFormat="1" ht="16.5" customHeight="1">
      <c r="A304" s="39"/>
      <c r="B304" s="40"/>
      <c r="C304" s="219" t="s">
        <v>1358</v>
      </c>
      <c r="D304" s="219" t="s">
        <v>139</v>
      </c>
      <c r="E304" s="220" t="s">
        <v>1476</v>
      </c>
      <c r="F304" s="221" t="s">
        <v>1477</v>
      </c>
      <c r="G304" s="222" t="s">
        <v>581</v>
      </c>
      <c r="H304" s="223">
        <v>3</v>
      </c>
      <c r="I304" s="224"/>
      <c r="J304" s="225">
        <f>ROUND(I304*H304,2)</f>
        <v>0</v>
      </c>
      <c r="K304" s="221" t="s">
        <v>1</v>
      </c>
      <c r="L304" s="45"/>
      <c r="M304" s="226" t="s">
        <v>1</v>
      </c>
      <c r="N304" s="227" t="s">
        <v>41</v>
      </c>
      <c r="O304" s="92"/>
      <c r="P304" s="228">
        <f>O304*H304</f>
        <v>0</v>
      </c>
      <c r="Q304" s="228">
        <v>0</v>
      </c>
      <c r="R304" s="228">
        <f>Q304*H304</f>
        <v>0</v>
      </c>
      <c r="S304" s="228">
        <v>0</v>
      </c>
      <c r="T304" s="229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30" t="s">
        <v>144</v>
      </c>
      <c r="AT304" s="230" t="s">
        <v>139</v>
      </c>
      <c r="AU304" s="230" t="s">
        <v>84</v>
      </c>
      <c r="AY304" s="18" t="s">
        <v>136</v>
      </c>
      <c r="BE304" s="231">
        <f>IF(N304="základní",J304,0)</f>
        <v>0</v>
      </c>
      <c r="BF304" s="231">
        <f>IF(N304="snížená",J304,0)</f>
        <v>0</v>
      </c>
      <c r="BG304" s="231">
        <f>IF(N304="zákl. přenesená",J304,0)</f>
        <v>0</v>
      </c>
      <c r="BH304" s="231">
        <f>IF(N304="sníž. přenesená",J304,0)</f>
        <v>0</v>
      </c>
      <c r="BI304" s="231">
        <f>IF(N304="nulová",J304,0)</f>
        <v>0</v>
      </c>
      <c r="BJ304" s="18" t="s">
        <v>84</v>
      </c>
      <c r="BK304" s="231">
        <f>ROUND(I304*H304,2)</f>
        <v>0</v>
      </c>
      <c r="BL304" s="18" t="s">
        <v>144</v>
      </c>
      <c r="BM304" s="230" t="s">
        <v>288</v>
      </c>
    </row>
    <row r="305" s="2" customFormat="1">
      <c r="A305" s="39"/>
      <c r="B305" s="40"/>
      <c r="C305" s="41"/>
      <c r="D305" s="232" t="s">
        <v>146</v>
      </c>
      <c r="E305" s="41"/>
      <c r="F305" s="233" t="s">
        <v>1477</v>
      </c>
      <c r="G305" s="41"/>
      <c r="H305" s="41"/>
      <c r="I305" s="234"/>
      <c r="J305" s="41"/>
      <c r="K305" s="41"/>
      <c r="L305" s="45"/>
      <c r="M305" s="235"/>
      <c r="N305" s="236"/>
      <c r="O305" s="92"/>
      <c r="P305" s="92"/>
      <c r="Q305" s="92"/>
      <c r="R305" s="92"/>
      <c r="S305" s="92"/>
      <c r="T305" s="93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146</v>
      </c>
      <c r="AU305" s="18" t="s">
        <v>84</v>
      </c>
    </row>
    <row r="306" s="2" customFormat="1" ht="16.5" customHeight="1">
      <c r="A306" s="39"/>
      <c r="B306" s="40"/>
      <c r="C306" s="219" t="s">
        <v>1478</v>
      </c>
      <c r="D306" s="219" t="s">
        <v>139</v>
      </c>
      <c r="E306" s="220" t="s">
        <v>1479</v>
      </c>
      <c r="F306" s="221" t="s">
        <v>1480</v>
      </c>
      <c r="G306" s="222" t="s">
        <v>581</v>
      </c>
      <c r="H306" s="223">
        <v>2</v>
      </c>
      <c r="I306" s="224"/>
      <c r="J306" s="225">
        <f>ROUND(I306*H306,2)</f>
        <v>0</v>
      </c>
      <c r="K306" s="221" t="s">
        <v>1</v>
      </c>
      <c r="L306" s="45"/>
      <c r="M306" s="226" t="s">
        <v>1</v>
      </c>
      <c r="N306" s="227" t="s">
        <v>41</v>
      </c>
      <c r="O306" s="92"/>
      <c r="P306" s="228">
        <f>O306*H306</f>
        <v>0</v>
      </c>
      <c r="Q306" s="228">
        <v>0</v>
      </c>
      <c r="R306" s="228">
        <f>Q306*H306</f>
        <v>0</v>
      </c>
      <c r="S306" s="228">
        <v>0</v>
      </c>
      <c r="T306" s="229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30" t="s">
        <v>144</v>
      </c>
      <c r="AT306" s="230" t="s">
        <v>139</v>
      </c>
      <c r="AU306" s="230" t="s">
        <v>84</v>
      </c>
      <c r="AY306" s="18" t="s">
        <v>136</v>
      </c>
      <c r="BE306" s="231">
        <f>IF(N306="základní",J306,0)</f>
        <v>0</v>
      </c>
      <c r="BF306" s="231">
        <f>IF(N306="snížená",J306,0)</f>
        <v>0</v>
      </c>
      <c r="BG306" s="231">
        <f>IF(N306="zákl. přenesená",J306,0)</f>
        <v>0</v>
      </c>
      <c r="BH306" s="231">
        <f>IF(N306="sníž. přenesená",J306,0)</f>
        <v>0</v>
      </c>
      <c r="BI306" s="231">
        <f>IF(N306="nulová",J306,0)</f>
        <v>0</v>
      </c>
      <c r="BJ306" s="18" t="s">
        <v>84</v>
      </c>
      <c r="BK306" s="231">
        <f>ROUND(I306*H306,2)</f>
        <v>0</v>
      </c>
      <c r="BL306" s="18" t="s">
        <v>144</v>
      </c>
      <c r="BM306" s="230" t="s">
        <v>309</v>
      </c>
    </row>
    <row r="307" s="2" customFormat="1">
      <c r="A307" s="39"/>
      <c r="B307" s="40"/>
      <c r="C307" s="41"/>
      <c r="D307" s="232" t="s">
        <v>146</v>
      </c>
      <c r="E307" s="41"/>
      <c r="F307" s="233" t="s">
        <v>1480</v>
      </c>
      <c r="G307" s="41"/>
      <c r="H307" s="41"/>
      <c r="I307" s="234"/>
      <c r="J307" s="41"/>
      <c r="K307" s="41"/>
      <c r="L307" s="45"/>
      <c r="M307" s="235"/>
      <c r="N307" s="236"/>
      <c r="O307" s="92"/>
      <c r="P307" s="92"/>
      <c r="Q307" s="92"/>
      <c r="R307" s="92"/>
      <c r="S307" s="92"/>
      <c r="T307" s="93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146</v>
      </c>
      <c r="AU307" s="18" t="s">
        <v>84</v>
      </c>
    </row>
    <row r="308" s="2" customFormat="1" ht="16.5" customHeight="1">
      <c r="A308" s="39"/>
      <c r="B308" s="40"/>
      <c r="C308" s="219" t="s">
        <v>1363</v>
      </c>
      <c r="D308" s="219" t="s">
        <v>139</v>
      </c>
      <c r="E308" s="220" t="s">
        <v>1481</v>
      </c>
      <c r="F308" s="221" t="s">
        <v>1482</v>
      </c>
      <c r="G308" s="222" t="s">
        <v>581</v>
      </c>
      <c r="H308" s="223">
        <v>10</v>
      </c>
      <c r="I308" s="224"/>
      <c r="J308" s="225">
        <f>ROUND(I308*H308,2)</f>
        <v>0</v>
      </c>
      <c r="K308" s="221" t="s">
        <v>1</v>
      </c>
      <c r="L308" s="45"/>
      <c r="M308" s="226" t="s">
        <v>1</v>
      </c>
      <c r="N308" s="227" t="s">
        <v>41</v>
      </c>
      <c r="O308" s="92"/>
      <c r="P308" s="228">
        <f>O308*H308</f>
        <v>0</v>
      </c>
      <c r="Q308" s="228">
        <v>0</v>
      </c>
      <c r="R308" s="228">
        <f>Q308*H308</f>
        <v>0</v>
      </c>
      <c r="S308" s="228">
        <v>0</v>
      </c>
      <c r="T308" s="229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30" t="s">
        <v>144</v>
      </c>
      <c r="AT308" s="230" t="s">
        <v>139</v>
      </c>
      <c r="AU308" s="230" t="s">
        <v>84</v>
      </c>
      <c r="AY308" s="18" t="s">
        <v>136</v>
      </c>
      <c r="BE308" s="231">
        <f>IF(N308="základní",J308,0)</f>
        <v>0</v>
      </c>
      <c r="BF308" s="231">
        <f>IF(N308="snížená",J308,0)</f>
        <v>0</v>
      </c>
      <c r="BG308" s="231">
        <f>IF(N308="zákl. přenesená",J308,0)</f>
        <v>0</v>
      </c>
      <c r="BH308" s="231">
        <f>IF(N308="sníž. přenesená",J308,0)</f>
        <v>0</v>
      </c>
      <c r="BI308" s="231">
        <f>IF(N308="nulová",J308,0)</f>
        <v>0</v>
      </c>
      <c r="BJ308" s="18" t="s">
        <v>84</v>
      </c>
      <c r="BK308" s="231">
        <f>ROUND(I308*H308,2)</f>
        <v>0</v>
      </c>
      <c r="BL308" s="18" t="s">
        <v>144</v>
      </c>
      <c r="BM308" s="230" t="s">
        <v>324</v>
      </c>
    </row>
    <row r="309" s="2" customFormat="1">
      <c r="A309" s="39"/>
      <c r="B309" s="40"/>
      <c r="C309" s="41"/>
      <c r="D309" s="232" t="s">
        <v>146</v>
      </c>
      <c r="E309" s="41"/>
      <c r="F309" s="233" t="s">
        <v>1482</v>
      </c>
      <c r="G309" s="41"/>
      <c r="H309" s="41"/>
      <c r="I309" s="234"/>
      <c r="J309" s="41"/>
      <c r="K309" s="41"/>
      <c r="L309" s="45"/>
      <c r="M309" s="235"/>
      <c r="N309" s="236"/>
      <c r="O309" s="92"/>
      <c r="P309" s="92"/>
      <c r="Q309" s="92"/>
      <c r="R309" s="92"/>
      <c r="S309" s="92"/>
      <c r="T309" s="93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146</v>
      </c>
      <c r="AU309" s="18" t="s">
        <v>84</v>
      </c>
    </row>
    <row r="310" s="2" customFormat="1" ht="24.15" customHeight="1">
      <c r="A310" s="39"/>
      <c r="B310" s="40"/>
      <c r="C310" s="219" t="s">
        <v>1483</v>
      </c>
      <c r="D310" s="219" t="s">
        <v>139</v>
      </c>
      <c r="E310" s="220" t="s">
        <v>1484</v>
      </c>
      <c r="F310" s="221" t="s">
        <v>1485</v>
      </c>
      <c r="G310" s="222" t="s">
        <v>581</v>
      </c>
      <c r="H310" s="223">
        <v>3</v>
      </c>
      <c r="I310" s="224"/>
      <c r="J310" s="225">
        <f>ROUND(I310*H310,2)</f>
        <v>0</v>
      </c>
      <c r="K310" s="221" t="s">
        <v>1</v>
      </c>
      <c r="L310" s="45"/>
      <c r="M310" s="226" t="s">
        <v>1</v>
      </c>
      <c r="N310" s="227" t="s">
        <v>41</v>
      </c>
      <c r="O310" s="92"/>
      <c r="P310" s="228">
        <f>O310*H310</f>
        <v>0</v>
      </c>
      <c r="Q310" s="228">
        <v>0</v>
      </c>
      <c r="R310" s="228">
        <f>Q310*H310</f>
        <v>0</v>
      </c>
      <c r="S310" s="228">
        <v>0</v>
      </c>
      <c r="T310" s="229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30" t="s">
        <v>144</v>
      </c>
      <c r="AT310" s="230" t="s">
        <v>139</v>
      </c>
      <c r="AU310" s="230" t="s">
        <v>84</v>
      </c>
      <c r="AY310" s="18" t="s">
        <v>136</v>
      </c>
      <c r="BE310" s="231">
        <f>IF(N310="základní",J310,0)</f>
        <v>0</v>
      </c>
      <c r="BF310" s="231">
        <f>IF(N310="snížená",J310,0)</f>
        <v>0</v>
      </c>
      <c r="BG310" s="231">
        <f>IF(N310="zákl. přenesená",J310,0)</f>
        <v>0</v>
      </c>
      <c r="BH310" s="231">
        <f>IF(N310="sníž. přenesená",J310,0)</f>
        <v>0</v>
      </c>
      <c r="BI310" s="231">
        <f>IF(N310="nulová",J310,0)</f>
        <v>0</v>
      </c>
      <c r="BJ310" s="18" t="s">
        <v>84</v>
      </c>
      <c r="BK310" s="231">
        <f>ROUND(I310*H310,2)</f>
        <v>0</v>
      </c>
      <c r="BL310" s="18" t="s">
        <v>144</v>
      </c>
      <c r="BM310" s="230" t="s">
        <v>1486</v>
      </c>
    </row>
    <row r="311" s="2" customFormat="1">
      <c r="A311" s="39"/>
      <c r="B311" s="40"/>
      <c r="C311" s="41"/>
      <c r="D311" s="232" t="s">
        <v>146</v>
      </c>
      <c r="E311" s="41"/>
      <c r="F311" s="233" t="s">
        <v>1485</v>
      </c>
      <c r="G311" s="41"/>
      <c r="H311" s="41"/>
      <c r="I311" s="234"/>
      <c r="J311" s="41"/>
      <c r="K311" s="41"/>
      <c r="L311" s="45"/>
      <c r="M311" s="235"/>
      <c r="N311" s="236"/>
      <c r="O311" s="92"/>
      <c r="P311" s="92"/>
      <c r="Q311" s="92"/>
      <c r="R311" s="92"/>
      <c r="S311" s="92"/>
      <c r="T311" s="93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146</v>
      </c>
      <c r="AU311" s="18" t="s">
        <v>84</v>
      </c>
    </row>
    <row r="312" s="2" customFormat="1" ht="16.5" customHeight="1">
      <c r="A312" s="39"/>
      <c r="B312" s="40"/>
      <c r="C312" s="219" t="s">
        <v>1366</v>
      </c>
      <c r="D312" s="219" t="s">
        <v>139</v>
      </c>
      <c r="E312" s="220" t="s">
        <v>1487</v>
      </c>
      <c r="F312" s="221" t="s">
        <v>1488</v>
      </c>
      <c r="G312" s="222" t="s">
        <v>357</v>
      </c>
      <c r="H312" s="223">
        <v>220</v>
      </c>
      <c r="I312" s="224"/>
      <c r="J312" s="225">
        <f>ROUND(I312*H312,2)</f>
        <v>0</v>
      </c>
      <c r="K312" s="221" t="s">
        <v>1</v>
      </c>
      <c r="L312" s="45"/>
      <c r="M312" s="226" t="s">
        <v>1</v>
      </c>
      <c r="N312" s="227" t="s">
        <v>41</v>
      </c>
      <c r="O312" s="92"/>
      <c r="P312" s="228">
        <f>O312*H312</f>
        <v>0</v>
      </c>
      <c r="Q312" s="228">
        <v>0</v>
      </c>
      <c r="R312" s="228">
        <f>Q312*H312</f>
        <v>0</v>
      </c>
      <c r="S312" s="228">
        <v>0</v>
      </c>
      <c r="T312" s="229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30" t="s">
        <v>144</v>
      </c>
      <c r="AT312" s="230" t="s">
        <v>139</v>
      </c>
      <c r="AU312" s="230" t="s">
        <v>84</v>
      </c>
      <c r="AY312" s="18" t="s">
        <v>136</v>
      </c>
      <c r="BE312" s="231">
        <f>IF(N312="základní",J312,0)</f>
        <v>0</v>
      </c>
      <c r="BF312" s="231">
        <f>IF(N312="snížená",J312,0)</f>
        <v>0</v>
      </c>
      <c r="BG312" s="231">
        <f>IF(N312="zákl. přenesená",J312,0)</f>
        <v>0</v>
      </c>
      <c r="BH312" s="231">
        <f>IF(N312="sníž. přenesená",J312,0)</f>
        <v>0</v>
      </c>
      <c r="BI312" s="231">
        <f>IF(N312="nulová",J312,0)</f>
        <v>0</v>
      </c>
      <c r="BJ312" s="18" t="s">
        <v>84</v>
      </c>
      <c r="BK312" s="231">
        <f>ROUND(I312*H312,2)</f>
        <v>0</v>
      </c>
      <c r="BL312" s="18" t="s">
        <v>144</v>
      </c>
      <c r="BM312" s="230" t="s">
        <v>336</v>
      </c>
    </row>
    <row r="313" s="2" customFormat="1">
      <c r="A313" s="39"/>
      <c r="B313" s="40"/>
      <c r="C313" s="41"/>
      <c r="D313" s="232" t="s">
        <v>146</v>
      </c>
      <c r="E313" s="41"/>
      <c r="F313" s="233" t="s">
        <v>1488</v>
      </c>
      <c r="G313" s="41"/>
      <c r="H313" s="41"/>
      <c r="I313" s="234"/>
      <c r="J313" s="41"/>
      <c r="K313" s="41"/>
      <c r="L313" s="45"/>
      <c r="M313" s="235"/>
      <c r="N313" s="236"/>
      <c r="O313" s="92"/>
      <c r="P313" s="92"/>
      <c r="Q313" s="92"/>
      <c r="R313" s="92"/>
      <c r="S313" s="92"/>
      <c r="T313" s="93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146</v>
      </c>
      <c r="AU313" s="18" t="s">
        <v>84</v>
      </c>
    </row>
    <row r="314" s="14" customFormat="1">
      <c r="A314" s="14"/>
      <c r="B314" s="249"/>
      <c r="C314" s="250"/>
      <c r="D314" s="232" t="s">
        <v>150</v>
      </c>
      <c r="E314" s="251" t="s">
        <v>1</v>
      </c>
      <c r="F314" s="252" t="s">
        <v>1489</v>
      </c>
      <c r="G314" s="250"/>
      <c r="H314" s="253">
        <v>220</v>
      </c>
      <c r="I314" s="254"/>
      <c r="J314" s="250"/>
      <c r="K314" s="250"/>
      <c r="L314" s="255"/>
      <c r="M314" s="256"/>
      <c r="N314" s="257"/>
      <c r="O314" s="257"/>
      <c r="P314" s="257"/>
      <c r="Q314" s="257"/>
      <c r="R314" s="257"/>
      <c r="S314" s="257"/>
      <c r="T314" s="258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9" t="s">
        <v>150</v>
      </c>
      <c r="AU314" s="259" t="s">
        <v>84</v>
      </c>
      <c r="AV314" s="14" t="s">
        <v>86</v>
      </c>
      <c r="AW314" s="14" t="s">
        <v>32</v>
      </c>
      <c r="AX314" s="14" t="s">
        <v>76</v>
      </c>
      <c r="AY314" s="259" t="s">
        <v>136</v>
      </c>
    </row>
    <row r="315" s="15" customFormat="1">
      <c r="A315" s="15"/>
      <c r="B315" s="260"/>
      <c r="C315" s="261"/>
      <c r="D315" s="232" t="s">
        <v>150</v>
      </c>
      <c r="E315" s="262" t="s">
        <v>1</v>
      </c>
      <c r="F315" s="263" t="s">
        <v>153</v>
      </c>
      <c r="G315" s="261"/>
      <c r="H315" s="264">
        <v>220</v>
      </c>
      <c r="I315" s="265"/>
      <c r="J315" s="261"/>
      <c r="K315" s="261"/>
      <c r="L315" s="266"/>
      <c r="M315" s="267"/>
      <c r="N315" s="268"/>
      <c r="O315" s="268"/>
      <c r="P315" s="268"/>
      <c r="Q315" s="268"/>
      <c r="R315" s="268"/>
      <c r="S315" s="268"/>
      <c r="T315" s="269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70" t="s">
        <v>150</v>
      </c>
      <c r="AU315" s="270" t="s">
        <v>84</v>
      </c>
      <c r="AV315" s="15" t="s">
        <v>144</v>
      </c>
      <c r="AW315" s="15" t="s">
        <v>32</v>
      </c>
      <c r="AX315" s="15" t="s">
        <v>84</v>
      </c>
      <c r="AY315" s="270" t="s">
        <v>136</v>
      </c>
    </row>
    <row r="316" s="2" customFormat="1" ht="16.5" customHeight="1">
      <c r="A316" s="39"/>
      <c r="B316" s="40"/>
      <c r="C316" s="219" t="s">
        <v>1490</v>
      </c>
      <c r="D316" s="219" t="s">
        <v>139</v>
      </c>
      <c r="E316" s="220" t="s">
        <v>1491</v>
      </c>
      <c r="F316" s="221" t="s">
        <v>1492</v>
      </c>
      <c r="G316" s="222" t="s">
        <v>357</v>
      </c>
      <c r="H316" s="223">
        <v>40</v>
      </c>
      <c r="I316" s="224"/>
      <c r="J316" s="225">
        <f>ROUND(I316*H316,2)</f>
        <v>0</v>
      </c>
      <c r="K316" s="221" t="s">
        <v>1</v>
      </c>
      <c r="L316" s="45"/>
      <c r="M316" s="226" t="s">
        <v>1</v>
      </c>
      <c r="N316" s="227" t="s">
        <v>41</v>
      </c>
      <c r="O316" s="92"/>
      <c r="P316" s="228">
        <f>O316*H316</f>
        <v>0</v>
      </c>
      <c r="Q316" s="228">
        <v>0</v>
      </c>
      <c r="R316" s="228">
        <f>Q316*H316</f>
        <v>0</v>
      </c>
      <c r="S316" s="228">
        <v>0</v>
      </c>
      <c r="T316" s="229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30" t="s">
        <v>144</v>
      </c>
      <c r="AT316" s="230" t="s">
        <v>139</v>
      </c>
      <c r="AU316" s="230" t="s">
        <v>84</v>
      </c>
      <c r="AY316" s="18" t="s">
        <v>136</v>
      </c>
      <c r="BE316" s="231">
        <f>IF(N316="základní",J316,0)</f>
        <v>0</v>
      </c>
      <c r="BF316" s="231">
        <f>IF(N316="snížená",J316,0)</f>
        <v>0</v>
      </c>
      <c r="BG316" s="231">
        <f>IF(N316="zákl. přenesená",J316,0)</f>
        <v>0</v>
      </c>
      <c r="BH316" s="231">
        <f>IF(N316="sníž. přenesená",J316,0)</f>
        <v>0</v>
      </c>
      <c r="BI316" s="231">
        <f>IF(N316="nulová",J316,0)</f>
        <v>0</v>
      </c>
      <c r="BJ316" s="18" t="s">
        <v>84</v>
      </c>
      <c r="BK316" s="231">
        <f>ROUND(I316*H316,2)</f>
        <v>0</v>
      </c>
      <c r="BL316" s="18" t="s">
        <v>144</v>
      </c>
      <c r="BM316" s="230" t="s">
        <v>1493</v>
      </c>
    </row>
    <row r="317" s="2" customFormat="1">
      <c r="A317" s="39"/>
      <c r="B317" s="40"/>
      <c r="C317" s="41"/>
      <c r="D317" s="232" t="s">
        <v>146</v>
      </c>
      <c r="E317" s="41"/>
      <c r="F317" s="233" t="s">
        <v>1492</v>
      </c>
      <c r="G317" s="41"/>
      <c r="H317" s="41"/>
      <c r="I317" s="234"/>
      <c r="J317" s="41"/>
      <c r="K317" s="41"/>
      <c r="L317" s="45"/>
      <c r="M317" s="235"/>
      <c r="N317" s="236"/>
      <c r="O317" s="92"/>
      <c r="P317" s="92"/>
      <c r="Q317" s="92"/>
      <c r="R317" s="92"/>
      <c r="S317" s="92"/>
      <c r="T317" s="93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18" t="s">
        <v>146</v>
      </c>
      <c r="AU317" s="18" t="s">
        <v>84</v>
      </c>
    </row>
    <row r="318" s="2" customFormat="1" ht="21.75" customHeight="1">
      <c r="A318" s="39"/>
      <c r="B318" s="40"/>
      <c r="C318" s="219" t="s">
        <v>1371</v>
      </c>
      <c r="D318" s="219" t="s">
        <v>139</v>
      </c>
      <c r="E318" s="220" t="s">
        <v>1494</v>
      </c>
      <c r="F318" s="221" t="s">
        <v>1495</v>
      </c>
      <c r="G318" s="222" t="s">
        <v>184</v>
      </c>
      <c r="H318" s="223">
        <v>2.581</v>
      </c>
      <c r="I318" s="224"/>
      <c r="J318" s="225">
        <f>ROUND(I318*H318,2)</f>
        <v>0</v>
      </c>
      <c r="K318" s="221" t="s">
        <v>1</v>
      </c>
      <c r="L318" s="45"/>
      <c r="M318" s="226" t="s">
        <v>1</v>
      </c>
      <c r="N318" s="227" t="s">
        <v>41</v>
      </c>
      <c r="O318" s="92"/>
      <c r="P318" s="228">
        <f>O318*H318</f>
        <v>0</v>
      </c>
      <c r="Q318" s="228">
        <v>0</v>
      </c>
      <c r="R318" s="228">
        <f>Q318*H318</f>
        <v>0</v>
      </c>
      <c r="S318" s="228">
        <v>0</v>
      </c>
      <c r="T318" s="229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30" t="s">
        <v>144</v>
      </c>
      <c r="AT318" s="230" t="s">
        <v>139</v>
      </c>
      <c r="AU318" s="230" t="s">
        <v>84</v>
      </c>
      <c r="AY318" s="18" t="s">
        <v>136</v>
      </c>
      <c r="BE318" s="231">
        <f>IF(N318="základní",J318,0)</f>
        <v>0</v>
      </c>
      <c r="BF318" s="231">
        <f>IF(N318="snížená",J318,0)</f>
        <v>0</v>
      </c>
      <c r="BG318" s="231">
        <f>IF(N318="zákl. přenesená",J318,0)</f>
        <v>0</v>
      </c>
      <c r="BH318" s="231">
        <f>IF(N318="sníž. přenesená",J318,0)</f>
        <v>0</v>
      </c>
      <c r="BI318" s="231">
        <f>IF(N318="nulová",J318,0)</f>
        <v>0</v>
      </c>
      <c r="BJ318" s="18" t="s">
        <v>84</v>
      </c>
      <c r="BK318" s="231">
        <f>ROUND(I318*H318,2)</f>
        <v>0</v>
      </c>
      <c r="BL318" s="18" t="s">
        <v>144</v>
      </c>
      <c r="BM318" s="230" t="s">
        <v>364</v>
      </c>
    </row>
    <row r="319" s="2" customFormat="1">
      <c r="A319" s="39"/>
      <c r="B319" s="40"/>
      <c r="C319" s="41"/>
      <c r="D319" s="232" t="s">
        <v>146</v>
      </c>
      <c r="E319" s="41"/>
      <c r="F319" s="233" t="s">
        <v>1495</v>
      </c>
      <c r="G319" s="41"/>
      <c r="H319" s="41"/>
      <c r="I319" s="234"/>
      <c r="J319" s="41"/>
      <c r="K319" s="41"/>
      <c r="L319" s="45"/>
      <c r="M319" s="235"/>
      <c r="N319" s="236"/>
      <c r="O319" s="92"/>
      <c r="P319" s="92"/>
      <c r="Q319" s="92"/>
      <c r="R319" s="92"/>
      <c r="S319" s="92"/>
      <c r="T319" s="93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T319" s="18" t="s">
        <v>146</v>
      </c>
      <c r="AU319" s="18" t="s">
        <v>84</v>
      </c>
    </row>
    <row r="320" s="2" customFormat="1" ht="16.5" customHeight="1">
      <c r="A320" s="39"/>
      <c r="B320" s="40"/>
      <c r="C320" s="219" t="s">
        <v>1496</v>
      </c>
      <c r="D320" s="219" t="s">
        <v>139</v>
      </c>
      <c r="E320" s="220" t="s">
        <v>1497</v>
      </c>
      <c r="F320" s="221" t="s">
        <v>1498</v>
      </c>
      <c r="G320" s="222" t="s">
        <v>1499</v>
      </c>
      <c r="H320" s="223">
        <v>42</v>
      </c>
      <c r="I320" s="224"/>
      <c r="J320" s="225">
        <f>ROUND(I320*H320,2)</f>
        <v>0</v>
      </c>
      <c r="K320" s="221" t="s">
        <v>1</v>
      </c>
      <c r="L320" s="45"/>
      <c r="M320" s="226" t="s">
        <v>1</v>
      </c>
      <c r="N320" s="227" t="s">
        <v>41</v>
      </c>
      <c r="O320" s="92"/>
      <c r="P320" s="228">
        <f>O320*H320</f>
        <v>0</v>
      </c>
      <c r="Q320" s="228">
        <v>0</v>
      </c>
      <c r="R320" s="228">
        <f>Q320*H320</f>
        <v>0</v>
      </c>
      <c r="S320" s="228">
        <v>0</v>
      </c>
      <c r="T320" s="229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30" t="s">
        <v>144</v>
      </c>
      <c r="AT320" s="230" t="s">
        <v>139</v>
      </c>
      <c r="AU320" s="230" t="s">
        <v>84</v>
      </c>
      <c r="AY320" s="18" t="s">
        <v>136</v>
      </c>
      <c r="BE320" s="231">
        <f>IF(N320="základní",J320,0)</f>
        <v>0</v>
      </c>
      <c r="BF320" s="231">
        <f>IF(N320="snížená",J320,0)</f>
        <v>0</v>
      </c>
      <c r="BG320" s="231">
        <f>IF(N320="zákl. přenesená",J320,0)</f>
        <v>0</v>
      </c>
      <c r="BH320" s="231">
        <f>IF(N320="sníž. přenesená",J320,0)</f>
        <v>0</v>
      </c>
      <c r="BI320" s="231">
        <f>IF(N320="nulová",J320,0)</f>
        <v>0</v>
      </c>
      <c r="BJ320" s="18" t="s">
        <v>84</v>
      </c>
      <c r="BK320" s="231">
        <f>ROUND(I320*H320,2)</f>
        <v>0</v>
      </c>
      <c r="BL320" s="18" t="s">
        <v>144</v>
      </c>
      <c r="BM320" s="230" t="s">
        <v>374</v>
      </c>
    </row>
    <row r="321" s="2" customFormat="1">
      <c r="A321" s="39"/>
      <c r="B321" s="40"/>
      <c r="C321" s="41"/>
      <c r="D321" s="232" t="s">
        <v>146</v>
      </c>
      <c r="E321" s="41"/>
      <c r="F321" s="233" t="s">
        <v>1498</v>
      </c>
      <c r="G321" s="41"/>
      <c r="H321" s="41"/>
      <c r="I321" s="234"/>
      <c r="J321" s="41"/>
      <c r="K321" s="41"/>
      <c r="L321" s="45"/>
      <c r="M321" s="235"/>
      <c r="N321" s="236"/>
      <c r="O321" s="92"/>
      <c r="P321" s="92"/>
      <c r="Q321" s="92"/>
      <c r="R321" s="92"/>
      <c r="S321" s="92"/>
      <c r="T321" s="93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146</v>
      </c>
      <c r="AU321" s="18" t="s">
        <v>84</v>
      </c>
    </row>
    <row r="322" s="12" customFormat="1" ht="25.92" customHeight="1">
      <c r="A322" s="12"/>
      <c r="B322" s="203"/>
      <c r="C322" s="204"/>
      <c r="D322" s="205" t="s">
        <v>75</v>
      </c>
      <c r="E322" s="206" t="s">
        <v>1500</v>
      </c>
      <c r="F322" s="206" t="s">
        <v>1501</v>
      </c>
      <c r="G322" s="204"/>
      <c r="H322" s="204"/>
      <c r="I322" s="207"/>
      <c r="J322" s="208">
        <f>BK322</f>
        <v>0</v>
      </c>
      <c r="K322" s="204"/>
      <c r="L322" s="209"/>
      <c r="M322" s="210"/>
      <c r="N322" s="211"/>
      <c r="O322" s="211"/>
      <c r="P322" s="212">
        <f>SUM(P323:P440)</f>
        <v>0</v>
      </c>
      <c r="Q322" s="211"/>
      <c r="R322" s="212">
        <f>SUM(R323:R440)</f>
        <v>0</v>
      </c>
      <c r="S322" s="211"/>
      <c r="T322" s="213">
        <f>SUM(T323:T440)</f>
        <v>0</v>
      </c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R322" s="214" t="s">
        <v>84</v>
      </c>
      <c r="AT322" s="215" t="s">
        <v>75</v>
      </c>
      <c r="AU322" s="215" t="s">
        <v>76</v>
      </c>
      <c r="AY322" s="214" t="s">
        <v>136</v>
      </c>
      <c r="BK322" s="216">
        <f>SUM(BK323:BK440)</f>
        <v>0</v>
      </c>
    </row>
    <row r="323" s="2" customFormat="1" ht="24.15" customHeight="1">
      <c r="A323" s="39"/>
      <c r="B323" s="40"/>
      <c r="C323" s="219" t="s">
        <v>1376</v>
      </c>
      <c r="D323" s="219" t="s">
        <v>139</v>
      </c>
      <c r="E323" s="220" t="s">
        <v>1502</v>
      </c>
      <c r="F323" s="221" t="s">
        <v>1503</v>
      </c>
      <c r="G323" s="222" t="s">
        <v>357</v>
      </c>
      <c r="H323" s="223">
        <v>59</v>
      </c>
      <c r="I323" s="224"/>
      <c r="J323" s="225">
        <f>ROUND(I323*H323,2)</f>
        <v>0</v>
      </c>
      <c r="K323" s="221" t="s">
        <v>1</v>
      </c>
      <c r="L323" s="45"/>
      <c r="M323" s="226" t="s">
        <v>1</v>
      </c>
      <c r="N323" s="227" t="s">
        <v>41</v>
      </c>
      <c r="O323" s="92"/>
      <c r="P323" s="228">
        <f>O323*H323</f>
        <v>0</v>
      </c>
      <c r="Q323" s="228">
        <v>0</v>
      </c>
      <c r="R323" s="228">
        <f>Q323*H323</f>
        <v>0</v>
      </c>
      <c r="S323" s="228">
        <v>0</v>
      </c>
      <c r="T323" s="229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30" t="s">
        <v>144</v>
      </c>
      <c r="AT323" s="230" t="s">
        <v>139</v>
      </c>
      <c r="AU323" s="230" t="s">
        <v>84</v>
      </c>
      <c r="AY323" s="18" t="s">
        <v>136</v>
      </c>
      <c r="BE323" s="231">
        <f>IF(N323="základní",J323,0)</f>
        <v>0</v>
      </c>
      <c r="BF323" s="231">
        <f>IF(N323="snížená",J323,0)</f>
        <v>0</v>
      </c>
      <c r="BG323" s="231">
        <f>IF(N323="zákl. přenesená",J323,0)</f>
        <v>0</v>
      </c>
      <c r="BH323" s="231">
        <f>IF(N323="sníž. přenesená",J323,0)</f>
        <v>0</v>
      </c>
      <c r="BI323" s="231">
        <f>IF(N323="nulová",J323,0)</f>
        <v>0</v>
      </c>
      <c r="BJ323" s="18" t="s">
        <v>84</v>
      </c>
      <c r="BK323" s="231">
        <f>ROUND(I323*H323,2)</f>
        <v>0</v>
      </c>
      <c r="BL323" s="18" t="s">
        <v>144</v>
      </c>
      <c r="BM323" s="230" t="s">
        <v>385</v>
      </c>
    </row>
    <row r="324" s="2" customFormat="1">
      <c r="A324" s="39"/>
      <c r="B324" s="40"/>
      <c r="C324" s="41"/>
      <c r="D324" s="232" t="s">
        <v>146</v>
      </c>
      <c r="E324" s="41"/>
      <c r="F324" s="233" t="s">
        <v>1503</v>
      </c>
      <c r="G324" s="41"/>
      <c r="H324" s="41"/>
      <c r="I324" s="234"/>
      <c r="J324" s="41"/>
      <c r="K324" s="41"/>
      <c r="L324" s="45"/>
      <c r="M324" s="235"/>
      <c r="N324" s="236"/>
      <c r="O324" s="92"/>
      <c r="P324" s="92"/>
      <c r="Q324" s="92"/>
      <c r="R324" s="92"/>
      <c r="S324" s="92"/>
      <c r="T324" s="93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146</v>
      </c>
      <c r="AU324" s="18" t="s">
        <v>84</v>
      </c>
    </row>
    <row r="325" s="2" customFormat="1" ht="24.15" customHeight="1">
      <c r="A325" s="39"/>
      <c r="B325" s="40"/>
      <c r="C325" s="219" t="s">
        <v>1504</v>
      </c>
      <c r="D325" s="219" t="s">
        <v>139</v>
      </c>
      <c r="E325" s="220" t="s">
        <v>1505</v>
      </c>
      <c r="F325" s="221" t="s">
        <v>1506</v>
      </c>
      <c r="G325" s="222" t="s">
        <v>357</v>
      </c>
      <c r="H325" s="223">
        <v>130</v>
      </c>
      <c r="I325" s="224"/>
      <c r="J325" s="225">
        <f>ROUND(I325*H325,2)</f>
        <v>0</v>
      </c>
      <c r="K325" s="221" t="s">
        <v>1</v>
      </c>
      <c r="L325" s="45"/>
      <c r="M325" s="226" t="s">
        <v>1</v>
      </c>
      <c r="N325" s="227" t="s">
        <v>41</v>
      </c>
      <c r="O325" s="92"/>
      <c r="P325" s="228">
        <f>O325*H325</f>
        <v>0</v>
      </c>
      <c r="Q325" s="228">
        <v>0</v>
      </c>
      <c r="R325" s="228">
        <f>Q325*H325</f>
        <v>0</v>
      </c>
      <c r="S325" s="228">
        <v>0</v>
      </c>
      <c r="T325" s="229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30" t="s">
        <v>144</v>
      </c>
      <c r="AT325" s="230" t="s">
        <v>139</v>
      </c>
      <c r="AU325" s="230" t="s">
        <v>84</v>
      </c>
      <c r="AY325" s="18" t="s">
        <v>136</v>
      </c>
      <c r="BE325" s="231">
        <f>IF(N325="základní",J325,0)</f>
        <v>0</v>
      </c>
      <c r="BF325" s="231">
        <f>IF(N325="snížená",J325,0)</f>
        <v>0</v>
      </c>
      <c r="BG325" s="231">
        <f>IF(N325="zákl. přenesená",J325,0)</f>
        <v>0</v>
      </c>
      <c r="BH325" s="231">
        <f>IF(N325="sníž. přenesená",J325,0)</f>
        <v>0</v>
      </c>
      <c r="BI325" s="231">
        <f>IF(N325="nulová",J325,0)</f>
        <v>0</v>
      </c>
      <c r="BJ325" s="18" t="s">
        <v>84</v>
      </c>
      <c r="BK325" s="231">
        <f>ROUND(I325*H325,2)</f>
        <v>0</v>
      </c>
      <c r="BL325" s="18" t="s">
        <v>144</v>
      </c>
      <c r="BM325" s="230" t="s">
        <v>1507</v>
      </c>
    </row>
    <row r="326" s="2" customFormat="1">
      <c r="A326" s="39"/>
      <c r="B326" s="40"/>
      <c r="C326" s="41"/>
      <c r="D326" s="232" t="s">
        <v>146</v>
      </c>
      <c r="E326" s="41"/>
      <c r="F326" s="233" t="s">
        <v>1506</v>
      </c>
      <c r="G326" s="41"/>
      <c r="H326" s="41"/>
      <c r="I326" s="234"/>
      <c r="J326" s="41"/>
      <c r="K326" s="41"/>
      <c r="L326" s="45"/>
      <c r="M326" s="235"/>
      <c r="N326" s="236"/>
      <c r="O326" s="92"/>
      <c r="P326" s="92"/>
      <c r="Q326" s="92"/>
      <c r="R326" s="92"/>
      <c r="S326" s="92"/>
      <c r="T326" s="93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146</v>
      </c>
      <c r="AU326" s="18" t="s">
        <v>84</v>
      </c>
    </row>
    <row r="327" s="2" customFormat="1" ht="24.15" customHeight="1">
      <c r="A327" s="39"/>
      <c r="B327" s="40"/>
      <c r="C327" s="219" t="s">
        <v>1380</v>
      </c>
      <c r="D327" s="219" t="s">
        <v>139</v>
      </c>
      <c r="E327" s="220" t="s">
        <v>1508</v>
      </c>
      <c r="F327" s="221" t="s">
        <v>1509</v>
      </c>
      <c r="G327" s="222" t="s">
        <v>357</v>
      </c>
      <c r="H327" s="223">
        <v>120</v>
      </c>
      <c r="I327" s="224"/>
      <c r="J327" s="225">
        <f>ROUND(I327*H327,2)</f>
        <v>0</v>
      </c>
      <c r="K327" s="221" t="s">
        <v>1</v>
      </c>
      <c r="L327" s="45"/>
      <c r="M327" s="226" t="s">
        <v>1</v>
      </c>
      <c r="N327" s="227" t="s">
        <v>41</v>
      </c>
      <c r="O327" s="92"/>
      <c r="P327" s="228">
        <f>O327*H327</f>
        <v>0</v>
      </c>
      <c r="Q327" s="228">
        <v>0</v>
      </c>
      <c r="R327" s="228">
        <f>Q327*H327</f>
        <v>0</v>
      </c>
      <c r="S327" s="228">
        <v>0</v>
      </c>
      <c r="T327" s="229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30" t="s">
        <v>144</v>
      </c>
      <c r="AT327" s="230" t="s">
        <v>139</v>
      </c>
      <c r="AU327" s="230" t="s">
        <v>84</v>
      </c>
      <c r="AY327" s="18" t="s">
        <v>136</v>
      </c>
      <c r="BE327" s="231">
        <f>IF(N327="základní",J327,0)</f>
        <v>0</v>
      </c>
      <c r="BF327" s="231">
        <f>IF(N327="snížená",J327,0)</f>
        <v>0</v>
      </c>
      <c r="BG327" s="231">
        <f>IF(N327="zákl. přenesená",J327,0)</f>
        <v>0</v>
      </c>
      <c r="BH327" s="231">
        <f>IF(N327="sníž. přenesená",J327,0)</f>
        <v>0</v>
      </c>
      <c r="BI327" s="231">
        <f>IF(N327="nulová",J327,0)</f>
        <v>0</v>
      </c>
      <c r="BJ327" s="18" t="s">
        <v>84</v>
      </c>
      <c r="BK327" s="231">
        <f>ROUND(I327*H327,2)</f>
        <v>0</v>
      </c>
      <c r="BL327" s="18" t="s">
        <v>144</v>
      </c>
      <c r="BM327" s="230" t="s">
        <v>1510</v>
      </c>
    </row>
    <row r="328" s="2" customFormat="1">
      <c r="A328" s="39"/>
      <c r="B328" s="40"/>
      <c r="C328" s="41"/>
      <c r="D328" s="232" t="s">
        <v>146</v>
      </c>
      <c r="E328" s="41"/>
      <c r="F328" s="233" t="s">
        <v>1509</v>
      </c>
      <c r="G328" s="41"/>
      <c r="H328" s="41"/>
      <c r="I328" s="234"/>
      <c r="J328" s="41"/>
      <c r="K328" s="41"/>
      <c r="L328" s="45"/>
      <c r="M328" s="235"/>
      <c r="N328" s="236"/>
      <c r="O328" s="92"/>
      <c r="P328" s="92"/>
      <c r="Q328" s="92"/>
      <c r="R328" s="92"/>
      <c r="S328" s="92"/>
      <c r="T328" s="93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146</v>
      </c>
      <c r="AU328" s="18" t="s">
        <v>84</v>
      </c>
    </row>
    <row r="329" s="2" customFormat="1" ht="24.15" customHeight="1">
      <c r="A329" s="39"/>
      <c r="B329" s="40"/>
      <c r="C329" s="219" t="s">
        <v>1511</v>
      </c>
      <c r="D329" s="219" t="s">
        <v>139</v>
      </c>
      <c r="E329" s="220" t="s">
        <v>1512</v>
      </c>
      <c r="F329" s="221" t="s">
        <v>1513</v>
      </c>
      <c r="G329" s="222" t="s">
        <v>357</v>
      </c>
      <c r="H329" s="223">
        <v>28</v>
      </c>
      <c r="I329" s="224"/>
      <c r="J329" s="225">
        <f>ROUND(I329*H329,2)</f>
        <v>0</v>
      </c>
      <c r="K329" s="221" t="s">
        <v>1</v>
      </c>
      <c r="L329" s="45"/>
      <c r="M329" s="226" t="s">
        <v>1</v>
      </c>
      <c r="N329" s="227" t="s">
        <v>41</v>
      </c>
      <c r="O329" s="92"/>
      <c r="P329" s="228">
        <f>O329*H329</f>
        <v>0</v>
      </c>
      <c r="Q329" s="228">
        <v>0</v>
      </c>
      <c r="R329" s="228">
        <f>Q329*H329</f>
        <v>0</v>
      </c>
      <c r="S329" s="228">
        <v>0</v>
      </c>
      <c r="T329" s="229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30" t="s">
        <v>144</v>
      </c>
      <c r="AT329" s="230" t="s">
        <v>139</v>
      </c>
      <c r="AU329" s="230" t="s">
        <v>84</v>
      </c>
      <c r="AY329" s="18" t="s">
        <v>136</v>
      </c>
      <c r="BE329" s="231">
        <f>IF(N329="základní",J329,0)</f>
        <v>0</v>
      </c>
      <c r="BF329" s="231">
        <f>IF(N329="snížená",J329,0)</f>
        <v>0</v>
      </c>
      <c r="BG329" s="231">
        <f>IF(N329="zákl. přenesená",J329,0)</f>
        <v>0</v>
      </c>
      <c r="BH329" s="231">
        <f>IF(N329="sníž. přenesená",J329,0)</f>
        <v>0</v>
      </c>
      <c r="BI329" s="231">
        <f>IF(N329="nulová",J329,0)</f>
        <v>0</v>
      </c>
      <c r="BJ329" s="18" t="s">
        <v>84</v>
      </c>
      <c r="BK329" s="231">
        <f>ROUND(I329*H329,2)</f>
        <v>0</v>
      </c>
      <c r="BL329" s="18" t="s">
        <v>144</v>
      </c>
      <c r="BM329" s="230" t="s">
        <v>1514</v>
      </c>
    </row>
    <row r="330" s="2" customFormat="1">
      <c r="A330" s="39"/>
      <c r="B330" s="40"/>
      <c r="C330" s="41"/>
      <c r="D330" s="232" t="s">
        <v>146</v>
      </c>
      <c r="E330" s="41"/>
      <c r="F330" s="233" t="s">
        <v>1513</v>
      </c>
      <c r="G330" s="41"/>
      <c r="H330" s="41"/>
      <c r="I330" s="234"/>
      <c r="J330" s="41"/>
      <c r="K330" s="41"/>
      <c r="L330" s="45"/>
      <c r="M330" s="235"/>
      <c r="N330" s="236"/>
      <c r="O330" s="92"/>
      <c r="P330" s="92"/>
      <c r="Q330" s="92"/>
      <c r="R330" s="92"/>
      <c r="S330" s="92"/>
      <c r="T330" s="93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146</v>
      </c>
      <c r="AU330" s="18" t="s">
        <v>84</v>
      </c>
    </row>
    <row r="331" s="2" customFormat="1" ht="24.15" customHeight="1">
      <c r="A331" s="39"/>
      <c r="B331" s="40"/>
      <c r="C331" s="219" t="s">
        <v>1383</v>
      </c>
      <c r="D331" s="219" t="s">
        <v>139</v>
      </c>
      <c r="E331" s="220" t="s">
        <v>1515</v>
      </c>
      <c r="F331" s="221" t="s">
        <v>1516</v>
      </c>
      <c r="G331" s="222" t="s">
        <v>357</v>
      </c>
      <c r="H331" s="223">
        <v>62</v>
      </c>
      <c r="I331" s="224"/>
      <c r="J331" s="225">
        <f>ROUND(I331*H331,2)</f>
        <v>0</v>
      </c>
      <c r="K331" s="221" t="s">
        <v>1</v>
      </c>
      <c r="L331" s="45"/>
      <c r="M331" s="226" t="s">
        <v>1</v>
      </c>
      <c r="N331" s="227" t="s">
        <v>41</v>
      </c>
      <c r="O331" s="92"/>
      <c r="P331" s="228">
        <f>O331*H331</f>
        <v>0</v>
      </c>
      <c r="Q331" s="228">
        <v>0</v>
      </c>
      <c r="R331" s="228">
        <f>Q331*H331</f>
        <v>0</v>
      </c>
      <c r="S331" s="228">
        <v>0</v>
      </c>
      <c r="T331" s="229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30" t="s">
        <v>144</v>
      </c>
      <c r="AT331" s="230" t="s">
        <v>139</v>
      </c>
      <c r="AU331" s="230" t="s">
        <v>84</v>
      </c>
      <c r="AY331" s="18" t="s">
        <v>136</v>
      </c>
      <c r="BE331" s="231">
        <f>IF(N331="základní",J331,0)</f>
        <v>0</v>
      </c>
      <c r="BF331" s="231">
        <f>IF(N331="snížená",J331,0)</f>
        <v>0</v>
      </c>
      <c r="BG331" s="231">
        <f>IF(N331="zákl. přenesená",J331,0)</f>
        <v>0</v>
      </c>
      <c r="BH331" s="231">
        <f>IF(N331="sníž. přenesená",J331,0)</f>
        <v>0</v>
      </c>
      <c r="BI331" s="231">
        <f>IF(N331="nulová",J331,0)</f>
        <v>0</v>
      </c>
      <c r="BJ331" s="18" t="s">
        <v>84</v>
      </c>
      <c r="BK331" s="231">
        <f>ROUND(I331*H331,2)</f>
        <v>0</v>
      </c>
      <c r="BL331" s="18" t="s">
        <v>144</v>
      </c>
      <c r="BM331" s="230" t="s">
        <v>1517</v>
      </c>
    </row>
    <row r="332" s="2" customFormat="1">
      <c r="A332" s="39"/>
      <c r="B332" s="40"/>
      <c r="C332" s="41"/>
      <c r="D332" s="232" t="s">
        <v>146</v>
      </c>
      <c r="E332" s="41"/>
      <c r="F332" s="233" t="s">
        <v>1516</v>
      </c>
      <c r="G332" s="41"/>
      <c r="H332" s="41"/>
      <c r="I332" s="234"/>
      <c r="J332" s="41"/>
      <c r="K332" s="41"/>
      <c r="L332" s="45"/>
      <c r="M332" s="235"/>
      <c r="N332" s="236"/>
      <c r="O332" s="92"/>
      <c r="P332" s="92"/>
      <c r="Q332" s="92"/>
      <c r="R332" s="92"/>
      <c r="S332" s="92"/>
      <c r="T332" s="93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T332" s="18" t="s">
        <v>146</v>
      </c>
      <c r="AU332" s="18" t="s">
        <v>84</v>
      </c>
    </row>
    <row r="333" s="2" customFormat="1" ht="24.15" customHeight="1">
      <c r="A333" s="39"/>
      <c r="B333" s="40"/>
      <c r="C333" s="219" t="s">
        <v>1518</v>
      </c>
      <c r="D333" s="219" t="s">
        <v>139</v>
      </c>
      <c r="E333" s="220" t="s">
        <v>1519</v>
      </c>
      <c r="F333" s="221" t="s">
        <v>1520</v>
      </c>
      <c r="G333" s="222" t="s">
        <v>357</v>
      </c>
      <c r="H333" s="223">
        <v>36</v>
      </c>
      <c r="I333" s="224"/>
      <c r="J333" s="225">
        <f>ROUND(I333*H333,2)</f>
        <v>0</v>
      </c>
      <c r="K333" s="221" t="s">
        <v>1</v>
      </c>
      <c r="L333" s="45"/>
      <c r="M333" s="226" t="s">
        <v>1</v>
      </c>
      <c r="N333" s="227" t="s">
        <v>41</v>
      </c>
      <c r="O333" s="92"/>
      <c r="P333" s="228">
        <f>O333*H333</f>
        <v>0</v>
      </c>
      <c r="Q333" s="228">
        <v>0</v>
      </c>
      <c r="R333" s="228">
        <f>Q333*H333</f>
        <v>0</v>
      </c>
      <c r="S333" s="228">
        <v>0</v>
      </c>
      <c r="T333" s="229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30" t="s">
        <v>144</v>
      </c>
      <c r="AT333" s="230" t="s">
        <v>139</v>
      </c>
      <c r="AU333" s="230" t="s">
        <v>84</v>
      </c>
      <c r="AY333" s="18" t="s">
        <v>136</v>
      </c>
      <c r="BE333" s="231">
        <f>IF(N333="základní",J333,0)</f>
        <v>0</v>
      </c>
      <c r="BF333" s="231">
        <f>IF(N333="snížená",J333,0)</f>
        <v>0</v>
      </c>
      <c r="BG333" s="231">
        <f>IF(N333="zákl. přenesená",J333,0)</f>
        <v>0</v>
      </c>
      <c r="BH333" s="231">
        <f>IF(N333="sníž. přenesená",J333,0)</f>
        <v>0</v>
      </c>
      <c r="BI333" s="231">
        <f>IF(N333="nulová",J333,0)</f>
        <v>0</v>
      </c>
      <c r="BJ333" s="18" t="s">
        <v>84</v>
      </c>
      <c r="BK333" s="231">
        <f>ROUND(I333*H333,2)</f>
        <v>0</v>
      </c>
      <c r="BL333" s="18" t="s">
        <v>144</v>
      </c>
      <c r="BM333" s="230" t="s">
        <v>1521</v>
      </c>
    </row>
    <row r="334" s="2" customFormat="1">
      <c r="A334" s="39"/>
      <c r="B334" s="40"/>
      <c r="C334" s="41"/>
      <c r="D334" s="232" t="s">
        <v>146</v>
      </c>
      <c r="E334" s="41"/>
      <c r="F334" s="233" t="s">
        <v>1520</v>
      </c>
      <c r="G334" s="41"/>
      <c r="H334" s="41"/>
      <c r="I334" s="234"/>
      <c r="J334" s="41"/>
      <c r="K334" s="41"/>
      <c r="L334" s="45"/>
      <c r="M334" s="235"/>
      <c r="N334" s="236"/>
      <c r="O334" s="92"/>
      <c r="P334" s="92"/>
      <c r="Q334" s="92"/>
      <c r="R334" s="92"/>
      <c r="S334" s="92"/>
      <c r="T334" s="93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146</v>
      </c>
      <c r="AU334" s="18" t="s">
        <v>84</v>
      </c>
    </row>
    <row r="335" s="2" customFormat="1" ht="24.15" customHeight="1">
      <c r="A335" s="39"/>
      <c r="B335" s="40"/>
      <c r="C335" s="219" t="s">
        <v>1387</v>
      </c>
      <c r="D335" s="219" t="s">
        <v>139</v>
      </c>
      <c r="E335" s="220" t="s">
        <v>1522</v>
      </c>
      <c r="F335" s="221" t="s">
        <v>1523</v>
      </c>
      <c r="G335" s="222" t="s">
        <v>581</v>
      </c>
      <c r="H335" s="223">
        <v>1</v>
      </c>
      <c r="I335" s="224"/>
      <c r="J335" s="225">
        <f>ROUND(I335*H335,2)</f>
        <v>0</v>
      </c>
      <c r="K335" s="221" t="s">
        <v>1</v>
      </c>
      <c r="L335" s="45"/>
      <c r="M335" s="226" t="s">
        <v>1</v>
      </c>
      <c r="N335" s="227" t="s">
        <v>41</v>
      </c>
      <c r="O335" s="92"/>
      <c r="P335" s="228">
        <f>O335*H335</f>
        <v>0</v>
      </c>
      <c r="Q335" s="228">
        <v>0</v>
      </c>
      <c r="R335" s="228">
        <f>Q335*H335</f>
        <v>0</v>
      </c>
      <c r="S335" s="228">
        <v>0</v>
      </c>
      <c r="T335" s="229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30" t="s">
        <v>144</v>
      </c>
      <c r="AT335" s="230" t="s">
        <v>139</v>
      </c>
      <c r="AU335" s="230" t="s">
        <v>84</v>
      </c>
      <c r="AY335" s="18" t="s">
        <v>136</v>
      </c>
      <c r="BE335" s="231">
        <f>IF(N335="základní",J335,0)</f>
        <v>0</v>
      </c>
      <c r="BF335" s="231">
        <f>IF(N335="snížená",J335,0)</f>
        <v>0</v>
      </c>
      <c r="BG335" s="231">
        <f>IF(N335="zákl. přenesená",J335,0)</f>
        <v>0</v>
      </c>
      <c r="BH335" s="231">
        <f>IF(N335="sníž. přenesená",J335,0)</f>
        <v>0</v>
      </c>
      <c r="BI335" s="231">
        <f>IF(N335="nulová",J335,0)</f>
        <v>0</v>
      </c>
      <c r="BJ335" s="18" t="s">
        <v>84</v>
      </c>
      <c r="BK335" s="231">
        <f>ROUND(I335*H335,2)</f>
        <v>0</v>
      </c>
      <c r="BL335" s="18" t="s">
        <v>144</v>
      </c>
      <c r="BM335" s="230" t="s">
        <v>1524</v>
      </c>
    </row>
    <row r="336" s="2" customFormat="1">
      <c r="A336" s="39"/>
      <c r="B336" s="40"/>
      <c r="C336" s="41"/>
      <c r="D336" s="232" t="s">
        <v>146</v>
      </c>
      <c r="E336" s="41"/>
      <c r="F336" s="233" t="s">
        <v>1523</v>
      </c>
      <c r="G336" s="41"/>
      <c r="H336" s="41"/>
      <c r="I336" s="234"/>
      <c r="J336" s="41"/>
      <c r="K336" s="41"/>
      <c r="L336" s="45"/>
      <c r="M336" s="235"/>
      <c r="N336" s="236"/>
      <c r="O336" s="92"/>
      <c r="P336" s="92"/>
      <c r="Q336" s="92"/>
      <c r="R336" s="92"/>
      <c r="S336" s="92"/>
      <c r="T336" s="93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18" t="s">
        <v>146</v>
      </c>
      <c r="AU336" s="18" t="s">
        <v>84</v>
      </c>
    </row>
    <row r="337" s="2" customFormat="1" ht="24.15" customHeight="1">
      <c r="A337" s="39"/>
      <c r="B337" s="40"/>
      <c r="C337" s="219" t="s">
        <v>206</v>
      </c>
      <c r="D337" s="219" t="s">
        <v>139</v>
      </c>
      <c r="E337" s="220" t="s">
        <v>1525</v>
      </c>
      <c r="F337" s="221" t="s">
        <v>1526</v>
      </c>
      <c r="G337" s="222" t="s">
        <v>581</v>
      </c>
      <c r="H337" s="223">
        <v>2</v>
      </c>
      <c r="I337" s="224"/>
      <c r="J337" s="225">
        <f>ROUND(I337*H337,2)</f>
        <v>0</v>
      </c>
      <c r="K337" s="221" t="s">
        <v>1</v>
      </c>
      <c r="L337" s="45"/>
      <c r="M337" s="226" t="s">
        <v>1</v>
      </c>
      <c r="N337" s="227" t="s">
        <v>41</v>
      </c>
      <c r="O337" s="92"/>
      <c r="P337" s="228">
        <f>O337*H337</f>
        <v>0</v>
      </c>
      <c r="Q337" s="228">
        <v>0</v>
      </c>
      <c r="R337" s="228">
        <f>Q337*H337</f>
        <v>0</v>
      </c>
      <c r="S337" s="228">
        <v>0</v>
      </c>
      <c r="T337" s="229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30" t="s">
        <v>144</v>
      </c>
      <c r="AT337" s="230" t="s">
        <v>139</v>
      </c>
      <c r="AU337" s="230" t="s">
        <v>84</v>
      </c>
      <c r="AY337" s="18" t="s">
        <v>136</v>
      </c>
      <c r="BE337" s="231">
        <f>IF(N337="základní",J337,0)</f>
        <v>0</v>
      </c>
      <c r="BF337" s="231">
        <f>IF(N337="snížená",J337,0)</f>
        <v>0</v>
      </c>
      <c r="BG337" s="231">
        <f>IF(N337="zákl. přenesená",J337,0)</f>
        <v>0</v>
      </c>
      <c r="BH337" s="231">
        <f>IF(N337="sníž. přenesená",J337,0)</f>
        <v>0</v>
      </c>
      <c r="BI337" s="231">
        <f>IF(N337="nulová",J337,0)</f>
        <v>0</v>
      </c>
      <c r="BJ337" s="18" t="s">
        <v>84</v>
      </c>
      <c r="BK337" s="231">
        <f>ROUND(I337*H337,2)</f>
        <v>0</v>
      </c>
      <c r="BL337" s="18" t="s">
        <v>144</v>
      </c>
      <c r="BM337" s="230" t="s">
        <v>1527</v>
      </c>
    </row>
    <row r="338" s="2" customFormat="1">
      <c r="A338" s="39"/>
      <c r="B338" s="40"/>
      <c r="C338" s="41"/>
      <c r="D338" s="232" t="s">
        <v>146</v>
      </c>
      <c r="E338" s="41"/>
      <c r="F338" s="233" t="s">
        <v>1526</v>
      </c>
      <c r="G338" s="41"/>
      <c r="H338" s="41"/>
      <c r="I338" s="234"/>
      <c r="J338" s="41"/>
      <c r="K338" s="41"/>
      <c r="L338" s="45"/>
      <c r="M338" s="235"/>
      <c r="N338" s="236"/>
      <c r="O338" s="92"/>
      <c r="P338" s="92"/>
      <c r="Q338" s="92"/>
      <c r="R338" s="92"/>
      <c r="S338" s="92"/>
      <c r="T338" s="93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146</v>
      </c>
      <c r="AU338" s="18" t="s">
        <v>84</v>
      </c>
    </row>
    <row r="339" s="2" customFormat="1" ht="24.15" customHeight="1">
      <c r="A339" s="39"/>
      <c r="B339" s="40"/>
      <c r="C339" s="219" t="s">
        <v>217</v>
      </c>
      <c r="D339" s="219" t="s">
        <v>139</v>
      </c>
      <c r="E339" s="220" t="s">
        <v>1528</v>
      </c>
      <c r="F339" s="221" t="s">
        <v>1529</v>
      </c>
      <c r="G339" s="222" t="s">
        <v>581</v>
      </c>
      <c r="H339" s="223">
        <v>4</v>
      </c>
      <c r="I339" s="224"/>
      <c r="J339" s="225">
        <f>ROUND(I339*H339,2)</f>
        <v>0</v>
      </c>
      <c r="K339" s="221" t="s">
        <v>1</v>
      </c>
      <c r="L339" s="45"/>
      <c r="M339" s="226" t="s">
        <v>1</v>
      </c>
      <c r="N339" s="227" t="s">
        <v>41</v>
      </c>
      <c r="O339" s="92"/>
      <c r="P339" s="228">
        <f>O339*H339</f>
        <v>0</v>
      </c>
      <c r="Q339" s="228">
        <v>0</v>
      </c>
      <c r="R339" s="228">
        <f>Q339*H339</f>
        <v>0</v>
      </c>
      <c r="S339" s="228">
        <v>0</v>
      </c>
      <c r="T339" s="229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30" t="s">
        <v>144</v>
      </c>
      <c r="AT339" s="230" t="s">
        <v>139</v>
      </c>
      <c r="AU339" s="230" t="s">
        <v>84</v>
      </c>
      <c r="AY339" s="18" t="s">
        <v>136</v>
      </c>
      <c r="BE339" s="231">
        <f>IF(N339="základní",J339,0)</f>
        <v>0</v>
      </c>
      <c r="BF339" s="231">
        <f>IF(N339="snížená",J339,0)</f>
        <v>0</v>
      </c>
      <c r="BG339" s="231">
        <f>IF(N339="zákl. přenesená",J339,0)</f>
        <v>0</v>
      </c>
      <c r="BH339" s="231">
        <f>IF(N339="sníž. přenesená",J339,0)</f>
        <v>0</v>
      </c>
      <c r="BI339" s="231">
        <f>IF(N339="nulová",J339,0)</f>
        <v>0</v>
      </c>
      <c r="BJ339" s="18" t="s">
        <v>84</v>
      </c>
      <c r="BK339" s="231">
        <f>ROUND(I339*H339,2)</f>
        <v>0</v>
      </c>
      <c r="BL339" s="18" t="s">
        <v>144</v>
      </c>
      <c r="BM339" s="230" t="s">
        <v>1530</v>
      </c>
    </row>
    <row r="340" s="2" customFormat="1">
      <c r="A340" s="39"/>
      <c r="B340" s="40"/>
      <c r="C340" s="41"/>
      <c r="D340" s="232" t="s">
        <v>146</v>
      </c>
      <c r="E340" s="41"/>
      <c r="F340" s="233" t="s">
        <v>1529</v>
      </c>
      <c r="G340" s="41"/>
      <c r="H340" s="41"/>
      <c r="I340" s="234"/>
      <c r="J340" s="41"/>
      <c r="K340" s="41"/>
      <c r="L340" s="45"/>
      <c r="M340" s="235"/>
      <c r="N340" s="236"/>
      <c r="O340" s="92"/>
      <c r="P340" s="92"/>
      <c r="Q340" s="92"/>
      <c r="R340" s="92"/>
      <c r="S340" s="92"/>
      <c r="T340" s="93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146</v>
      </c>
      <c r="AU340" s="18" t="s">
        <v>84</v>
      </c>
    </row>
    <row r="341" s="2" customFormat="1" ht="24.15" customHeight="1">
      <c r="A341" s="39"/>
      <c r="B341" s="40"/>
      <c r="C341" s="219" t="s">
        <v>223</v>
      </c>
      <c r="D341" s="219" t="s">
        <v>139</v>
      </c>
      <c r="E341" s="220" t="s">
        <v>1531</v>
      </c>
      <c r="F341" s="221" t="s">
        <v>1532</v>
      </c>
      <c r="G341" s="222" t="s">
        <v>581</v>
      </c>
      <c r="H341" s="223">
        <v>4</v>
      </c>
      <c r="I341" s="224"/>
      <c r="J341" s="225">
        <f>ROUND(I341*H341,2)</f>
        <v>0</v>
      </c>
      <c r="K341" s="221" t="s">
        <v>1</v>
      </c>
      <c r="L341" s="45"/>
      <c r="M341" s="226" t="s">
        <v>1</v>
      </c>
      <c r="N341" s="227" t="s">
        <v>41</v>
      </c>
      <c r="O341" s="92"/>
      <c r="P341" s="228">
        <f>O341*H341</f>
        <v>0</v>
      </c>
      <c r="Q341" s="228">
        <v>0</v>
      </c>
      <c r="R341" s="228">
        <f>Q341*H341</f>
        <v>0</v>
      </c>
      <c r="S341" s="228">
        <v>0</v>
      </c>
      <c r="T341" s="229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30" t="s">
        <v>144</v>
      </c>
      <c r="AT341" s="230" t="s">
        <v>139</v>
      </c>
      <c r="AU341" s="230" t="s">
        <v>84</v>
      </c>
      <c r="AY341" s="18" t="s">
        <v>136</v>
      </c>
      <c r="BE341" s="231">
        <f>IF(N341="základní",J341,0)</f>
        <v>0</v>
      </c>
      <c r="BF341" s="231">
        <f>IF(N341="snížená",J341,0)</f>
        <v>0</v>
      </c>
      <c r="BG341" s="231">
        <f>IF(N341="zákl. přenesená",J341,0)</f>
        <v>0</v>
      </c>
      <c r="BH341" s="231">
        <f>IF(N341="sníž. přenesená",J341,0)</f>
        <v>0</v>
      </c>
      <c r="BI341" s="231">
        <f>IF(N341="nulová",J341,0)</f>
        <v>0</v>
      </c>
      <c r="BJ341" s="18" t="s">
        <v>84</v>
      </c>
      <c r="BK341" s="231">
        <f>ROUND(I341*H341,2)</f>
        <v>0</v>
      </c>
      <c r="BL341" s="18" t="s">
        <v>144</v>
      </c>
      <c r="BM341" s="230" t="s">
        <v>1533</v>
      </c>
    </row>
    <row r="342" s="2" customFormat="1">
      <c r="A342" s="39"/>
      <c r="B342" s="40"/>
      <c r="C342" s="41"/>
      <c r="D342" s="232" t="s">
        <v>146</v>
      </c>
      <c r="E342" s="41"/>
      <c r="F342" s="233" t="s">
        <v>1532</v>
      </c>
      <c r="G342" s="41"/>
      <c r="H342" s="41"/>
      <c r="I342" s="234"/>
      <c r="J342" s="41"/>
      <c r="K342" s="41"/>
      <c r="L342" s="45"/>
      <c r="M342" s="235"/>
      <c r="N342" s="236"/>
      <c r="O342" s="92"/>
      <c r="P342" s="92"/>
      <c r="Q342" s="92"/>
      <c r="R342" s="92"/>
      <c r="S342" s="92"/>
      <c r="T342" s="93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T342" s="18" t="s">
        <v>146</v>
      </c>
      <c r="AU342" s="18" t="s">
        <v>84</v>
      </c>
    </row>
    <row r="343" s="2" customFormat="1" ht="16.5" customHeight="1">
      <c r="A343" s="39"/>
      <c r="B343" s="40"/>
      <c r="C343" s="219" t="s">
        <v>237</v>
      </c>
      <c r="D343" s="219" t="s">
        <v>139</v>
      </c>
      <c r="E343" s="220" t="s">
        <v>1534</v>
      </c>
      <c r="F343" s="221" t="s">
        <v>1535</v>
      </c>
      <c r="G343" s="222" t="s">
        <v>357</v>
      </c>
      <c r="H343" s="223">
        <v>14</v>
      </c>
      <c r="I343" s="224"/>
      <c r="J343" s="225">
        <f>ROUND(I343*H343,2)</f>
        <v>0</v>
      </c>
      <c r="K343" s="221" t="s">
        <v>1</v>
      </c>
      <c r="L343" s="45"/>
      <c r="M343" s="226" t="s">
        <v>1</v>
      </c>
      <c r="N343" s="227" t="s">
        <v>41</v>
      </c>
      <c r="O343" s="92"/>
      <c r="P343" s="228">
        <f>O343*H343</f>
        <v>0</v>
      </c>
      <c r="Q343" s="228">
        <v>0</v>
      </c>
      <c r="R343" s="228">
        <f>Q343*H343</f>
        <v>0</v>
      </c>
      <c r="S343" s="228">
        <v>0</v>
      </c>
      <c r="T343" s="229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30" t="s">
        <v>144</v>
      </c>
      <c r="AT343" s="230" t="s">
        <v>139</v>
      </c>
      <c r="AU343" s="230" t="s">
        <v>84</v>
      </c>
      <c r="AY343" s="18" t="s">
        <v>136</v>
      </c>
      <c r="BE343" s="231">
        <f>IF(N343="základní",J343,0)</f>
        <v>0</v>
      </c>
      <c r="BF343" s="231">
        <f>IF(N343="snížená",J343,0)</f>
        <v>0</v>
      </c>
      <c r="BG343" s="231">
        <f>IF(N343="zákl. přenesená",J343,0)</f>
        <v>0</v>
      </c>
      <c r="BH343" s="231">
        <f>IF(N343="sníž. přenesená",J343,0)</f>
        <v>0</v>
      </c>
      <c r="BI343" s="231">
        <f>IF(N343="nulová",J343,0)</f>
        <v>0</v>
      </c>
      <c r="BJ343" s="18" t="s">
        <v>84</v>
      </c>
      <c r="BK343" s="231">
        <f>ROUND(I343*H343,2)</f>
        <v>0</v>
      </c>
      <c r="BL343" s="18" t="s">
        <v>144</v>
      </c>
      <c r="BM343" s="230" t="s">
        <v>1536</v>
      </c>
    </row>
    <row r="344" s="2" customFormat="1">
      <c r="A344" s="39"/>
      <c r="B344" s="40"/>
      <c r="C344" s="41"/>
      <c r="D344" s="232" t="s">
        <v>146</v>
      </c>
      <c r="E344" s="41"/>
      <c r="F344" s="233" t="s">
        <v>1535</v>
      </c>
      <c r="G344" s="41"/>
      <c r="H344" s="41"/>
      <c r="I344" s="234"/>
      <c r="J344" s="41"/>
      <c r="K344" s="41"/>
      <c r="L344" s="45"/>
      <c r="M344" s="235"/>
      <c r="N344" s="236"/>
      <c r="O344" s="92"/>
      <c r="P344" s="92"/>
      <c r="Q344" s="92"/>
      <c r="R344" s="92"/>
      <c r="S344" s="92"/>
      <c r="T344" s="93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18" t="s">
        <v>146</v>
      </c>
      <c r="AU344" s="18" t="s">
        <v>84</v>
      </c>
    </row>
    <row r="345" s="2" customFormat="1" ht="16.5" customHeight="1">
      <c r="A345" s="39"/>
      <c r="B345" s="40"/>
      <c r="C345" s="219" t="s">
        <v>1537</v>
      </c>
      <c r="D345" s="219" t="s">
        <v>139</v>
      </c>
      <c r="E345" s="220" t="s">
        <v>1538</v>
      </c>
      <c r="F345" s="221" t="s">
        <v>1539</v>
      </c>
      <c r="G345" s="222" t="s">
        <v>357</v>
      </c>
      <c r="H345" s="223">
        <v>40</v>
      </c>
      <c r="I345" s="224"/>
      <c r="J345" s="225">
        <f>ROUND(I345*H345,2)</f>
        <v>0</v>
      </c>
      <c r="K345" s="221" t="s">
        <v>1</v>
      </c>
      <c r="L345" s="45"/>
      <c r="M345" s="226" t="s">
        <v>1</v>
      </c>
      <c r="N345" s="227" t="s">
        <v>41</v>
      </c>
      <c r="O345" s="92"/>
      <c r="P345" s="228">
        <f>O345*H345</f>
        <v>0</v>
      </c>
      <c r="Q345" s="228">
        <v>0</v>
      </c>
      <c r="R345" s="228">
        <f>Q345*H345</f>
        <v>0</v>
      </c>
      <c r="S345" s="228">
        <v>0</v>
      </c>
      <c r="T345" s="229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30" t="s">
        <v>144</v>
      </c>
      <c r="AT345" s="230" t="s">
        <v>139</v>
      </c>
      <c r="AU345" s="230" t="s">
        <v>84</v>
      </c>
      <c r="AY345" s="18" t="s">
        <v>136</v>
      </c>
      <c r="BE345" s="231">
        <f>IF(N345="základní",J345,0)</f>
        <v>0</v>
      </c>
      <c r="BF345" s="231">
        <f>IF(N345="snížená",J345,0)</f>
        <v>0</v>
      </c>
      <c r="BG345" s="231">
        <f>IF(N345="zákl. přenesená",J345,0)</f>
        <v>0</v>
      </c>
      <c r="BH345" s="231">
        <f>IF(N345="sníž. přenesená",J345,0)</f>
        <v>0</v>
      </c>
      <c r="BI345" s="231">
        <f>IF(N345="nulová",J345,0)</f>
        <v>0</v>
      </c>
      <c r="BJ345" s="18" t="s">
        <v>84</v>
      </c>
      <c r="BK345" s="231">
        <f>ROUND(I345*H345,2)</f>
        <v>0</v>
      </c>
      <c r="BL345" s="18" t="s">
        <v>144</v>
      </c>
      <c r="BM345" s="230" t="s">
        <v>411</v>
      </c>
    </row>
    <row r="346" s="2" customFormat="1">
      <c r="A346" s="39"/>
      <c r="B346" s="40"/>
      <c r="C346" s="41"/>
      <c r="D346" s="232" t="s">
        <v>146</v>
      </c>
      <c r="E346" s="41"/>
      <c r="F346" s="233" t="s">
        <v>1539</v>
      </c>
      <c r="G346" s="41"/>
      <c r="H346" s="41"/>
      <c r="I346" s="234"/>
      <c r="J346" s="41"/>
      <c r="K346" s="41"/>
      <c r="L346" s="45"/>
      <c r="M346" s="235"/>
      <c r="N346" s="236"/>
      <c r="O346" s="92"/>
      <c r="P346" s="92"/>
      <c r="Q346" s="92"/>
      <c r="R346" s="92"/>
      <c r="S346" s="92"/>
      <c r="T346" s="93"/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T346" s="18" t="s">
        <v>146</v>
      </c>
      <c r="AU346" s="18" t="s">
        <v>84</v>
      </c>
    </row>
    <row r="347" s="2" customFormat="1" ht="16.5" customHeight="1">
      <c r="A347" s="39"/>
      <c r="B347" s="40"/>
      <c r="C347" s="219" t="s">
        <v>1396</v>
      </c>
      <c r="D347" s="219" t="s">
        <v>139</v>
      </c>
      <c r="E347" s="220" t="s">
        <v>1540</v>
      </c>
      <c r="F347" s="221" t="s">
        <v>1541</v>
      </c>
      <c r="G347" s="222" t="s">
        <v>357</v>
      </c>
      <c r="H347" s="223">
        <v>14</v>
      </c>
      <c r="I347" s="224"/>
      <c r="J347" s="225">
        <f>ROUND(I347*H347,2)</f>
        <v>0</v>
      </c>
      <c r="K347" s="221" t="s">
        <v>1</v>
      </c>
      <c r="L347" s="45"/>
      <c r="M347" s="226" t="s">
        <v>1</v>
      </c>
      <c r="N347" s="227" t="s">
        <v>41</v>
      </c>
      <c r="O347" s="92"/>
      <c r="P347" s="228">
        <f>O347*H347</f>
        <v>0</v>
      </c>
      <c r="Q347" s="228">
        <v>0</v>
      </c>
      <c r="R347" s="228">
        <f>Q347*H347</f>
        <v>0</v>
      </c>
      <c r="S347" s="228">
        <v>0</v>
      </c>
      <c r="T347" s="229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30" t="s">
        <v>144</v>
      </c>
      <c r="AT347" s="230" t="s">
        <v>139</v>
      </c>
      <c r="AU347" s="230" t="s">
        <v>84</v>
      </c>
      <c r="AY347" s="18" t="s">
        <v>136</v>
      </c>
      <c r="BE347" s="231">
        <f>IF(N347="základní",J347,0)</f>
        <v>0</v>
      </c>
      <c r="BF347" s="231">
        <f>IF(N347="snížená",J347,0)</f>
        <v>0</v>
      </c>
      <c r="BG347" s="231">
        <f>IF(N347="zákl. přenesená",J347,0)</f>
        <v>0</v>
      </c>
      <c r="BH347" s="231">
        <f>IF(N347="sníž. přenesená",J347,0)</f>
        <v>0</v>
      </c>
      <c r="BI347" s="231">
        <f>IF(N347="nulová",J347,0)</f>
        <v>0</v>
      </c>
      <c r="BJ347" s="18" t="s">
        <v>84</v>
      </c>
      <c r="BK347" s="231">
        <f>ROUND(I347*H347,2)</f>
        <v>0</v>
      </c>
      <c r="BL347" s="18" t="s">
        <v>144</v>
      </c>
      <c r="BM347" s="230" t="s">
        <v>1542</v>
      </c>
    </row>
    <row r="348" s="2" customFormat="1">
      <c r="A348" s="39"/>
      <c r="B348" s="40"/>
      <c r="C348" s="41"/>
      <c r="D348" s="232" t="s">
        <v>146</v>
      </c>
      <c r="E348" s="41"/>
      <c r="F348" s="233" t="s">
        <v>1541</v>
      </c>
      <c r="G348" s="41"/>
      <c r="H348" s="41"/>
      <c r="I348" s="234"/>
      <c r="J348" s="41"/>
      <c r="K348" s="41"/>
      <c r="L348" s="45"/>
      <c r="M348" s="235"/>
      <c r="N348" s="236"/>
      <c r="O348" s="92"/>
      <c r="P348" s="92"/>
      <c r="Q348" s="92"/>
      <c r="R348" s="92"/>
      <c r="S348" s="92"/>
      <c r="T348" s="93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18" t="s">
        <v>146</v>
      </c>
      <c r="AU348" s="18" t="s">
        <v>84</v>
      </c>
    </row>
    <row r="349" s="2" customFormat="1" ht="16.5" customHeight="1">
      <c r="A349" s="39"/>
      <c r="B349" s="40"/>
      <c r="C349" s="219" t="s">
        <v>1543</v>
      </c>
      <c r="D349" s="219" t="s">
        <v>139</v>
      </c>
      <c r="E349" s="220" t="s">
        <v>1544</v>
      </c>
      <c r="F349" s="221" t="s">
        <v>1545</v>
      </c>
      <c r="G349" s="222" t="s">
        <v>357</v>
      </c>
      <c r="H349" s="223">
        <v>50</v>
      </c>
      <c r="I349" s="224"/>
      <c r="J349" s="225">
        <f>ROUND(I349*H349,2)</f>
        <v>0</v>
      </c>
      <c r="K349" s="221" t="s">
        <v>1</v>
      </c>
      <c r="L349" s="45"/>
      <c r="M349" s="226" t="s">
        <v>1</v>
      </c>
      <c r="N349" s="227" t="s">
        <v>41</v>
      </c>
      <c r="O349" s="92"/>
      <c r="P349" s="228">
        <f>O349*H349</f>
        <v>0</v>
      </c>
      <c r="Q349" s="228">
        <v>0</v>
      </c>
      <c r="R349" s="228">
        <f>Q349*H349</f>
        <v>0</v>
      </c>
      <c r="S349" s="228">
        <v>0</v>
      </c>
      <c r="T349" s="229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30" t="s">
        <v>144</v>
      </c>
      <c r="AT349" s="230" t="s">
        <v>139</v>
      </c>
      <c r="AU349" s="230" t="s">
        <v>84</v>
      </c>
      <c r="AY349" s="18" t="s">
        <v>136</v>
      </c>
      <c r="BE349" s="231">
        <f>IF(N349="základní",J349,0)</f>
        <v>0</v>
      </c>
      <c r="BF349" s="231">
        <f>IF(N349="snížená",J349,0)</f>
        <v>0</v>
      </c>
      <c r="BG349" s="231">
        <f>IF(N349="zákl. přenesená",J349,0)</f>
        <v>0</v>
      </c>
      <c r="BH349" s="231">
        <f>IF(N349="sníž. přenesená",J349,0)</f>
        <v>0</v>
      </c>
      <c r="BI349" s="231">
        <f>IF(N349="nulová",J349,0)</f>
        <v>0</v>
      </c>
      <c r="BJ349" s="18" t="s">
        <v>84</v>
      </c>
      <c r="BK349" s="231">
        <f>ROUND(I349*H349,2)</f>
        <v>0</v>
      </c>
      <c r="BL349" s="18" t="s">
        <v>144</v>
      </c>
      <c r="BM349" s="230" t="s">
        <v>1546</v>
      </c>
    </row>
    <row r="350" s="2" customFormat="1">
      <c r="A350" s="39"/>
      <c r="B350" s="40"/>
      <c r="C350" s="41"/>
      <c r="D350" s="232" t="s">
        <v>146</v>
      </c>
      <c r="E350" s="41"/>
      <c r="F350" s="233" t="s">
        <v>1545</v>
      </c>
      <c r="G350" s="41"/>
      <c r="H350" s="41"/>
      <c r="I350" s="234"/>
      <c r="J350" s="41"/>
      <c r="K350" s="41"/>
      <c r="L350" s="45"/>
      <c r="M350" s="235"/>
      <c r="N350" s="236"/>
      <c r="O350" s="92"/>
      <c r="P350" s="92"/>
      <c r="Q350" s="92"/>
      <c r="R350" s="92"/>
      <c r="S350" s="92"/>
      <c r="T350" s="93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T350" s="18" t="s">
        <v>146</v>
      </c>
      <c r="AU350" s="18" t="s">
        <v>84</v>
      </c>
    </row>
    <row r="351" s="2" customFormat="1" ht="16.5" customHeight="1">
      <c r="A351" s="39"/>
      <c r="B351" s="40"/>
      <c r="C351" s="219" t="s">
        <v>1400</v>
      </c>
      <c r="D351" s="219" t="s">
        <v>139</v>
      </c>
      <c r="E351" s="220" t="s">
        <v>1547</v>
      </c>
      <c r="F351" s="221" t="s">
        <v>1548</v>
      </c>
      <c r="G351" s="222" t="s">
        <v>581</v>
      </c>
      <c r="H351" s="223">
        <v>1</v>
      </c>
      <c r="I351" s="224"/>
      <c r="J351" s="225">
        <f>ROUND(I351*H351,2)</f>
        <v>0</v>
      </c>
      <c r="K351" s="221" t="s">
        <v>1</v>
      </c>
      <c r="L351" s="45"/>
      <c r="M351" s="226" t="s">
        <v>1</v>
      </c>
      <c r="N351" s="227" t="s">
        <v>41</v>
      </c>
      <c r="O351" s="92"/>
      <c r="P351" s="228">
        <f>O351*H351</f>
        <v>0</v>
      </c>
      <c r="Q351" s="228">
        <v>0</v>
      </c>
      <c r="R351" s="228">
        <f>Q351*H351</f>
        <v>0</v>
      </c>
      <c r="S351" s="228">
        <v>0</v>
      </c>
      <c r="T351" s="229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30" t="s">
        <v>144</v>
      </c>
      <c r="AT351" s="230" t="s">
        <v>139</v>
      </c>
      <c r="AU351" s="230" t="s">
        <v>84</v>
      </c>
      <c r="AY351" s="18" t="s">
        <v>136</v>
      </c>
      <c r="BE351" s="231">
        <f>IF(N351="základní",J351,0)</f>
        <v>0</v>
      </c>
      <c r="BF351" s="231">
        <f>IF(N351="snížená",J351,0)</f>
        <v>0</v>
      </c>
      <c r="BG351" s="231">
        <f>IF(N351="zákl. přenesená",J351,0)</f>
        <v>0</v>
      </c>
      <c r="BH351" s="231">
        <f>IF(N351="sníž. přenesená",J351,0)</f>
        <v>0</v>
      </c>
      <c r="BI351" s="231">
        <f>IF(N351="nulová",J351,0)</f>
        <v>0</v>
      </c>
      <c r="BJ351" s="18" t="s">
        <v>84</v>
      </c>
      <c r="BK351" s="231">
        <f>ROUND(I351*H351,2)</f>
        <v>0</v>
      </c>
      <c r="BL351" s="18" t="s">
        <v>144</v>
      </c>
      <c r="BM351" s="230" t="s">
        <v>435</v>
      </c>
    </row>
    <row r="352" s="2" customFormat="1">
      <c r="A352" s="39"/>
      <c r="B352" s="40"/>
      <c r="C352" s="41"/>
      <c r="D352" s="232" t="s">
        <v>146</v>
      </c>
      <c r="E352" s="41"/>
      <c r="F352" s="233" t="s">
        <v>1548</v>
      </c>
      <c r="G352" s="41"/>
      <c r="H352" s="41"/>
      <c r="I352" s="234"/>
      <c r="J352" s="41"/>
      <c r="K352" s="41"/>
      <c r="L352" s="45"/>
      <c r="M352" s="235"/>
      <c r="N352" s="236"/>
      <c r="O352" s="92"/>
      <c r="P352" s="92"/>
      <c r="Q352" s="92"/>
      <c r="R352" s="92"/>
      <c r="S352" s="92"/>
      <c r="T352" s="93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T352" s="18" t="s">
        <v>146</v>
      </c>
      <c r="AU352" s="18" t="s">
        <v>84</v>
      </c>
    </row>
    <row r="353" s="2" customFormat="1" ht="16.5" customHeight="1">
      <c r="A353" s="39"/>
      <c r="B353" s="40"/>
      <c r="C353" s="219" t="s">
        <v>1549</v>
      </c>
      <c r="D353" s="219" t="s">
        <v>139</v>
      </c>
      <c r="E353" s="220" t="s">
        <v>1550</v>
      </c>
      <c r="F353" s="221" t="s">
        <v>1551</v>
      </c>
      <c r="G353" s="222" t="s">
        <v>581</v>
      </c>
      <c r="H353" s="223">
        <v>1</v>
      </c>
      <c r="I353" s="224"/>
      <c r="J353" s="225">
        <f>ROUND(I353*H353,2)</f>
        <v>0</v>
      </c>
      <c r="K353" s="221" t="s">
        <v>1</v>
      </c>
      <c r="L353" s="45"/>
      <c r="M353" s="226" t="s">
        <v>1</v>
      </c>
      <c r="N353" s="227" t="s">
        <v>41</v>
      </c>
      <c r="O353" s="92"/>
      <c r="P353" s="228">
        <f>O353*H353</f>
        <v>0</v>
      </c>
      <c r="Q353" s="228">
        <v>0</v>
      </c>
      <c r="R353" s="228">
        <f>Q353*H353</f>
        <v>0</v>
      </c>
      <c r="S353" s="228">
        <v>0</v>
      </c>
      <c r="T353" s="229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30" t="s">
        <v>144</v>
      </c>
      <c r="AT353" s="230" t="s">
        <v>139</v>
      </c>
      <c r="AU353" s="230" t="s">
        <v>84</v>
      </c>
      <c r="AY353" s="18" t="s">
        <v>136</v>
      </c>
      <c r="BE353" s="231">
        <f>IF(N353="základní",J353,0)</f>
        <v>0</v>
      </c>
      <c r="BF353" s="231">
        <f>IF(N353="snížená",J353,0)</f>
        <v>0</v>
      </c>
      <c r="BG353" s="231">
        <f>IF(N353="zákl. přenesená",J353,0)</f>
        <v>0</v>
      </c>
      <c r="BH353" s="231">
        <f>IF(N353="sníž. přenesená",J353,0)</f>
        <v>0</v>
      </c>
      <c r="BI353" s="231">
        <f>IF(N353="nulová",J353,0)</f>
        <v>0</v>
      </c>
      <c r="BJ353" s="18" t="s">
        <v>84</v>
      </c>
      <c r="BK353" s="231">
        <f>ROUND(I353*H353,2)</f>
        <v>0</v>
      </c>
      <c r="BL353" s="18" t="s">
        <v>144</v>
      </c>
      <c r="BM353" s="230" t="s">
        <v>447</v>
      </c>
    </row>
    <row r="354" s="2" customFormat="1">
      <c r="A354" s="39"/>
      <c r="B354" s="40"/>
      <c r="C354" s="41"/>
      <c r="D354" s="232" t="s">
        <v>146</v>
      </c>
      <c r="E354" s="41"/>
      <c r="F354" s="233" t="s">
        <v>1551</v>
      </c>
      <c r="G354" s="41"/>
      <c r="H354" s="41"/>
      <c r="I354" s="234"/>
      <c r="J354" s="41"/>
      <c r="K354" s="41"/>
      <c r="L354" s="45"/>
      <c r="M354" s="235"/>
      <c r="N354" s="236"/>
      <c r="O354" s="92"/>
      <c r="P354" s="92"/>
      <c r="Q354" s="92"/>
      <c r="R354" s="92"/>
      <c r="S354" s="92"/>
      <c r="T354" s="93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T354" s="18" t="s">
        <v>146</v>
      </c>
      <c r="AU354" s="18" t="s">
        <v>84</v>
      </c>
    </row>
    <row r="355" s="2" customFormat="1" ht="21.75" customHeight="1">
      <c r="A355" s="39"/>
      <c r="B355" s="40"/>
      <c r="C355" s="219" t="s">
        <v>1403</v>
      </c>
      <c r="D355" s="219" t="s">
        <v>139</v>
      </c>
      <c r="E355" s="220" t="s">
        <v>1552</v>
      </c>
      <c r="F355" s="221" t="s">
        <v>1553</v>
      </c>
      <c r="G355" s="222" t="s">
        <v>581</v>
      </c>
      <c r="H355" s="223">
        <v>1</v>
      </c>
      <c r="I355" s="224"/>
      <c r="J355" s="225">
        <f>ROUND(I355*H355,2)</f>
        <v>0</v>
      </c>
      <c r="K355" s="221" t="s">
        <v>1</v>
      </c>
      <c r="L355" s="45"/>
      <c r="M355" s="226" t="s">
        <v>1</v>
      </c>
      <c r="N355" s="227" t="s">
        <v>41</v>
      </c>
      <c r="O355" s="92"/>
      <c r="P355" s="228">
        <f>O355*H355</f>
        <v>0</v>
      </c>
      <c r="Q355" s="228">
        <v>0</v>
      </c>
      <c r="R355" s="228">
        <f>Q355*H355</f>
        <v>0</v>
      </c>
      <c r="S355" s="228">
        <v>0</v>
      </c>
      <c r="T355" s="229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30" t="s">
        <v>144</v>
      </c>
      <c r="AT355" s="230" t="s">
        <v>139</v>
      </c>
      <c r="AU355" s="230" t="s">
        <v>84</v>
      </c>
      <c r="AY355" s="18" t="s">
        <v>136</v>
      </c>
      <c r="BE355" s="231">
        <f>IF(N355="základní",J355,0)</f>
        <v>0</v>
      </c>
      <c r="BF355" s="231">
        <f>IF(N355="snížená",J355,0)</f>
        <v>0</v>
      </c>
      <c r="BG355" s="231">
        <f>IF(N355="zákl. přenesená",J355,0)</f>
        <v>0</v>
      </c>
      <c r="BH355" s="231">
        <f>IF(N355="sníž. přenesená",J355,0)</f>
        <v>0</v>
      </c>
      <c r="BI355" s="231">
        <f>IF(N355="nulová",J355,0)</f>
        <v>0</v>
      </c>
      <c r="BJ355" s="18" t="s">
        <v>84</v>
      </c>
      <c r="BK355" s="231">
        <f>ROUND(I355*H355,2)</f>
        <v>0</v>
      </c>
      <c r="BL355" s="18" t="s">
        <v>144</v>
      </c>
      <c r="BM355" s="230" t="s">
        <v>460</v>
      </c>
    </row>
    <row r="356" s="2" customFormat="1">
      <c r="A356" s="39"/>
      <c r="B356" s="40"/>
      <c r="C356" s="41"/>
      <c r="D356" s="232" t="s">
        <v>146</v>
      </c>
      <c r="E356" s="41"/>
      <c r="F356" s="233" t="s">
        <v>1553</v>
      </c>
      <c r="G356" s="41"/>
      <c r="H356" s="41"/>
      <c r="I356" s="234"/>
      <c r="J356" s="41"/>
      <c r="K356" s="41"/>
      <c r="L356" s="45"/>
      <c r="M356" s="235"/>
      <c r="N356" s="236"/>
      <c r="O356" s="92"/>
      <c r="P356" s="92"/>
      <c r="Q356" s="92"/>
      <c r="R356" s="92"/>
      <c r="S356" s="92"/>
      <c r="T356" s="93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T356" s="18" t="s">
        <v>146</v>
      </c>
      <c r="AU356" s="18" t="s">
        <v>84</v>
      </c>
    </row>
    <row r="357" s="2" customFormat="1" ht="16.5" customHeight="1">
      <c r="A357" s="39"/>
      <c r="B357" s="40"/>
      <c r="C357" s="219" t="s">
        <v>1554</v>
      </c>
      <c r="D357" s="219" t="s">
        <v>139</v>
      </c>
      <c r="E357" s="220" t="s">
        <v>1555</v>
      </c>
      <c r="F357" s="221" t="s">
        <v>1556</v>
      </c>
      <c r="G357" s="222" t="s">
        <v>357</v>
      </c>
      <c r="H357" s="223">
        <v>180</v>
      </c>
      <c r="I357" s="224"/>
      <c r="J357" s="225">
        <f>ROUND(I357*H357,2)</f>
        <v>0</v>
      </c>
      <c r="K357" s="221" t="s">
        <v>1</v>
      </c>
      <c r="L357" s="45"/>
      <c r="M357" s="226" t="s">
        <v>1</v>
      </c>
      <c r="N357" s="227" t="s">
        <v>41</v>
      </c>
      <c r="O357" s="92"/>
      <c r="P357" s="228">
        <f>O357*H357</f>
        <v>0</v>
      </c>
      <c r="Q357" s="228">
        <v>0</v>
      </c>
      <c r="R357" s="228">
        <f>Q357*H357</f>
        <v>0</v>
      </c>
      <c r="S357" s="228">
        <v>0</v>
      </c>
      <c r="T357" s="229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30" t="s">
        <v>144</v>
      </c>
      <c r="AT357" s="230" t="s">
        <v>139</v>
      </c>
      <c r="AU357" s="230" t="s">
        <v>84</v>
      </c>
      <c r="AY357" s="18" t="s">
        <v>136</v>
      </c>
      <c r="BE357" s="231">
        <f>IF(N357="základní",J357,0)</f>
        <v>0</v>
      </c>
      <c r="BF357" s="231">
        <f>IF(N357="snížená",J357,0)</f>
        <v>0</v>
      </c>
      <c r="BG357" s="231">
        <f>IF(N357="zákl. přenesená",J357,0)</f>
        <v>0</v>
      </c>
      <c r="BH357" s="231">
        <f>IF(N357="sníž. přenesená",J357,0)</f>
        <v>0</v>
      </c>
      <c r="BI357" s="231">
        <f>IF(N357="nulová",J357,0)</f>
        <v>0</v>
      </c>
      <c r="BJ357" s="18" t="s">
        <v>84</v>
      </c>
      <c r="BK357" s="231">
        <f>ROUND(I357*H357,2)</f>
        <v>0</v>
      </c>
      <c r="BL357" s="18" t="s">
        <v>144</v>
      </c>
      <c r="BM357" s="230" t="s">
        <v>477</v>
      </c>
    </row>
    <row r="358" s="2" customFormat="1">
      <c r="A358" s="39"/>
      <c r="B358" s="40"/>
      <c r="C358" s="41"/>
      <c r="D358" s="232" t="s">
        <v>146</v>
      </c>
      <c r="E358" s="41"/>
      <c r="F358" s="233" t="s">
        <v>1556</v>
      </c>
      <c r="G358" s="41"/>
      <c r="H358" s="41"/>
      <c r="I358" s="234"/>
      <c r="J358" s="41"/>
      <c r="K358" s="41"/>
      <c r="L358" s="45"/>
      <c r="M358" s="235"/>
      <c r="N358" s="236"/>
      <c r="O358" s="92"/>
      <c r="P358" s="92"/>
      <c r="Q358" s="92"/>
      <c r="R358" s="92"/>
      <c r="S358" s="92"/>
      <c r="T358" s="93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T358" s="18" t="s">
        <v>146</v>
      </c>
      <c r="AU358" s="18" t="s">
        <v>84</v>
      </c>
    </row>
    <row r="359" s="2" customFormat="1" ht="21.75" customHeight="1">
      <c r="A359" s="39"/>
      <c r="B359" s="40"/>
      <c r="C359" s="219" t="s">
        <v>1407</v>
      </c>
      <c r="D359" s="219" t="s">
        <v>139</v>
      </c>
      <c r="E359" s="220" t="s">
        <v>1557</v>
      </c>
      <c r="F359" s="221" t="s">
        <v>1558</v>
      </c>
      <c r="G359" s="222" t="s">
        <v>581</v>
      </c>
      <c r="H359" s="223">
        <v>3</v>
      </c>
      <c r="I359" s="224"/>
      <c r="J359" s="225">
        <f>ROUND(I359*H359,2)</f>
        <v>0</v>
      </c>
      <c r="K359" s="221" t="s">
        <v>1</v>
      </c>
      <c r="L359" s="45"/>
      <c r="M359" s="226" t="s">
        <v>1</v>
      </c>
      <c r="N359" s="227" t="s">
        <v>41</v>
      </c>
      <c r="O359" s="92"/>
      <c r="P359" s="228">
        <f>O359*H359</f>
        <v>0</v>
      </c>
      <c r="Q359" s="228">
        <v>0</v>
      </c>
      <c r="R359" s="228">
        <f>Q359*H359</f>
        <v>0</v>
      </c>
      <c r="S359" s="228">
        <v>0</v>
      </c>
      <c r="T359" s="229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30" t="s">
        <v>144</v>
      </c>
      <c r="AT359" s="230" t="s">
        <v>139</v>
      </c>
      <c r="AU359" s="230" t="s">
        <v>84</v>
      </c>
      <c r="AY359" s="18" t="s">
        <v>136</v>
      </c>
      <c r="BE359" s="231">
        <f>IF(N359="základní",J359,0)</f>
        <v>0</v>
      </c>
      <c r="BF359" s="231">
        <f>IF(N359="snížená",J359,0)</f>
        <v>0</v>
      </c>
      <c r="BG359" s="231">
        <f>IF(N359="zákl. přenesená",J359,0)</f>
        <v>0</v>
      </c>
      <c r="BH359" s="231">
        <f>IF(N359="sníž. přenesená",J359,0)</f>
        <v>0</v>
      </c>
      <c r="BI359" s="231">
        <f>IF(N359="nulová",J359,0)</f>
        <v>0</v>
      </c>
      <c r="BJ359" s="18" t="s">
        <v>84</v>
      </c>
      <c r="BK359" s="231">
        <f>ROUND(I359*H359,2)</f>
        <v>0</v>
      </c>
      <c r="BL359" s="18" t="s">
        <v>144</v>
      </c>
      <c r="BM359" s="230" t="s">
        <v>1559</v>
      </c>
    </row>
    <row r="360" s="2" customFormat="1">
      <c r="A360" s="39"/>
      <c r="B360" s="40"/>
      <c r="C360" s="41"/>
      <c r="D360" s="232" t="s">
        <v>146</v>
      </c>
      <c r="E360" s="41"/>
      <c r="F360" s="233" t="s">
        <v>1558</v>
      </c>
      <c r="G360" s="41"/>
      <c r="H360" s="41"/>
      <c r="I360" s="234"/>
      <c r="J360" s="41"/>
      <c r="K360" s="41"/>
      <c r="L360" s="45"/>
      <c r="M360" s="235"/>
      <c r="N360" s="236"/>
      <c r="O360" s="92"/>
      <c r="P360" s="92"/>
      <c r="Q360" s="92"/>
      <c r="R360" s="92"/>
      <c r="S360" s="92"/>
      <c r="T360" s="93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T360" s="18" t="s">
        <v>146</v>
      </c>
      <c r="AU360" s="18" t="s">
        <v>84</v>
      </c>
    </row>
    <row r="361" s="2" customFormat="1" ht="16.5" customHeight="1">
      <c r="A361" s="39"/>
      <c r="B361" s="40"/>
      <c r="C361" s="219" t="s">
        <v>1560</v>
      </c>
      <c r="D361" s="219" t="s">
        <v>139</v>
      </c>
      <c r="E361" s="220" t="s">
        <v>1561</v>
      </c>
      <c r="F361" s="221" t="s">
        <v>1562</v>
      </c>
      <c r="G361" s="222" t="s">
        <v>581</v>
      </c>
      <c r="H361" s="223">
        <v>32</v>
      </c>
      <c r="I361" s="224"/>
      <c r="J361" s="225">
        <f>ROUND(I361*H361,2)</f>
        <v>0</v>
      </c>
      <c r="K361" s="221" t="s">
        <v>1</v>
      </c>
      <c r="L361" s="45"/>
      <c r="M361" s="226" t="s">
        <v>1</v>
      </c>
      <c r="N361" s="227" t="s">
        <v>41</v>
      </c>
      <c r="O361" s="92"/>
      <c r="P361" s="228">
        <f>O361*H361</f>
        <v>0</v>
      </c>
      <c r="Q361" s="228">
        <v>0</v>
      </c>
      <c r="R361" s="228">
        <f>Q361*H361</f>
        <v>0</v>
      </c>
      <c r="S361" s="228">
        <v>0</v>
      </c>
      <c r="T361" s="229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30" t="s">
        <v>144</v>
      </c>
      <c r="AT361" s="230" t="s">
        <v>139</v>
      </c>
      <c r="AU361" s="230" t="s">
        <v>84</v>
      </c>
      <c r="AY361" s="18" t="s">
        <v>136</v>
      </c>
      <c r="BE361" s="231">
        <f>IF(N361="základní",J361,0)</f>
        <v>0</v>
      </c>
      <c r="BF361" s="231">
        <f>IF(N361="snížená",J361,0)</f>
        <v>0</v>
      </c>
      <c r="BG361" s="231">
        <f>IF(N361="zákl. přenesená",J361,0)</f>
        <v>0</v>
      </c>
      <c r="BH361" s="231">
        <f>IF(N361="sníž. přenesená",J361,0)</f>
        <v>0</v>
      </c>
      <c r="BI361" s="231">
        <f>IF(N361="nulová",J361,0)</f>
        <v>0</v>
      </c>
      <c r="BJ361" s="18" t="s">
        <v>84</v>
      </c>
      <c r="BK361" s="231">
        <f>ROUND(I361*H361,2)</f>
        <v>0</v>
      </c>
      <c r="BL361" s="18" t="s">
        <v>144</v>
      </c>
      <c r="BM361" s="230" t="s">
        <v>490</v>
      </c>
    </row>
    <row r="362" s="2" customFormat="1">
      <c r="A362" s="39"/>
      <c r="B362" s="40"/>
      <c r="C362" s="41"/>
      <c r="D362" s="232" t="s">
        <v>146</v>
      </c>
      <c r="E362" s="41"/>
      <c r="F362" s="233" t="s">
        <v>1562</v>
      </c>
      <c r="G362" s="41"/>
      <c r="H362" s="41"/>
      <c r="I362" s="234"/>
      <c r="J362" s="41"/>
      <c r="K362" s="41"/>
      <c r="L362" s="45"/>
      <c r="M362" s="235"/>
      <c r="N362" s="236"/>
      <c r="O362" s="92"/>
      <c r="P362" s="92"/>
      <c r="Q362" s="92"/>
      <c r="R362" s="92"/>
      <c r="S362" s="92"/>
      <c r="T362" s="93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T362" s="18" t="s">
        <v>146</v>
      </c>
      <c r="AU362" s="18" t="s">
        <v>84</v>
      </c>
    </row>
    <row r="363" s="2" customFormat="1" ht="16.5" customHeight="1">
      <c r="A363" s="39"/>
      <c r="B363" s="40"/>
      <c r="C363" s="219" t="s">
        <v>1410</v>
      </c>
      <c r="D363" s="219" t="s">
        <v>139</v>
      </c>
      <c r="E363" s="220" t="s">
        <v>1563</v>
      </c>
      <c r="F363" s="221" t="s">
        <v>1564</v>
      </c>
      <c r="G363" s="222" t="s">
        <v>581</v>
      </c>
      <c r="H363" s="223">
        <v>25</v>
      </c>
      <c r="I363" s="224"/>
      <c r="J363" s="225">
        <f>ROUND(I363*H363,2)</f>
        <v>0</v>
      </c>
      <c r="K363" s="221" t="s">
        <v>1</v>
      </c>
      <c r="L363" s="45"/>
      <c r="M363" s="226" t="s">
        <v>1</v>
      </c>
      <c r="N363" s="227" t="s">
        <v>41</v>
      </c>
      <c r="O363" s="92"/>
      <c r="P363" s="228">
        <f>O363*H363</f>
        <v>0</v>
      </c>
      <c r="Q363" s="228">
        <v>0</v>
      </c>
      <c r="R363" s="228">
        <f>Q363*H363</f>
        <v>0</v>
      </c>
      <c r="S363" s="228">
        <v>0</v>
      </c>
      <c r="T363" s="229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30" t="s">
        <v>144</v>
      </c>
      <c r="AT363" s="230" t="s">
        <v>139</v>
      </c>
      <c r="AU363" s="230" t="s">
        <v>84</v>
      </c>
      <c r="AY363" s="18" t="s">
        <v>136</v>
      </c>
      <c r="BE363" s="231">
        <f>IF(N363="základní",J363,0)</f>
        <v>0</v>
      </c>
      <c r="BF363" s="231">
        <f>IF(N363="snížená",J363,0)</f>
        <v>0</v>
      </c>
      <c r="BG363" s="231">
        <f>IF(N363="zákl. přenesená",J363,0)</f>
        <v>0</v>
      </c>
      <c r="BH363" s="231">
        <f>IF(N363="sníž. přenesená",J363,0)</f>
        <v>0</v>
      </c>
      <c r="BI363" s="231">
        <f>IF(N363="nulová",J363,0)</f>
        <v>0</v>
      </c>
      <c r="BJ363" s="18" t="s">
        <v>84</v>
      </c>
      <c r="BK363" s="231">
        <f>ROUND(I363*H363,2)</f>
        <v>0</v>
      </c>
      <c r="BL363" s="18" t="s">
        <v>144</v>
      </c>
      <c r="BM363" s="230" t="s">
        <v>1565</v>
      </c>
    </row>
    <row r="364" s="2" customFormat="1">
      <c r="A364" s="39"/>
      <c r="B364" s="40"/>
      <c r="C364" s="41"/>
      <c r="D364" s="232" t="s">
        <v>146</v>
      </c>
      <c r="E364" s="41"/>
      <c r="F364" s="233" t="s">
        <v>1564</v>
      </c>
      <c r="G364" s="41"/>
      <c r="H364" s="41"/>
      <c r="I364" s="234"/>
      <c r="J364" s="41"/>
      <c r="K364" s="41"/>
      <c r="L364" s="45"/>
      <c r="M364" s="235"/>
      <c r="N364" s="236"/>
      <c r="O364" s="92"/>
      <c r="P364" s="92"/>
      <c r="Q364" s="92"/>
      <c r="R364" s="92"/>
      <c r="S364" s="92"/>
      <c r="T364" s="93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T364" s="18" t="s">
        <v>146</v>
      </c>
      <c r="AU364" s="18" t="s">
        <v>84</v>
      </c>
    </row>
    <row r="365" s="2" customFormat="1" ht="21.75" customHeight="1">
      <c r="A365" s="39"/>
      <c r="B365" s="40"/>
      <c r="C365" s="219" t="s">
        <v>1566</v>
      </c>
      <c r="D365" s="219" t="s">
        <v>139</v>
      </c>
      <c r="E365" s="220" t="s">
        <v>1567</v>
      </c>
      <c r="F365" s="221" t="s">
        <v>1568</v>
      </c>
      <c r="G365" s="222" t="s">
        <v>357</v>
      </c>
      <c r="H365" s="223">
        <v>65</v>
      </c>
      <c r="I365" s="224"/>
      <c r="J365" s="225">
        <f>ROUND(I365*H365,2)</f>
        <v>0</v>
      </c>
      <c r="K365" s="221" t="s">
        <v>1</v>
      </c>
      <c r="L365" s="45"/>
      <c r="M365" s="226" t="s">
        <v>1</v>
      </c>
      <c r="N365" s="227" t="s">
        <v>41</v>
      </c>
      <c r="O365" s="92"/>
      <c r="P365" s="228">
        <f>O365*H365</f>
        <v>0</v>
      </c>
      <c r="Q365" s="228">
        <v>0</v>
      </c>
      <c r="R365" s="228">
        <f>Q365*H365</f>
        <v>0</v>
      </c>
      <c r="S365" s="228">
        <v>0</v>
      </c>
      <c r="T365" s="229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30" t="s">
        <v>144</v>
      </c>
      <c r="AT365" s="230" t="s">
        <v>139</v>
      </c>
      <c r="AU365" s="230" t="s">
        <v>84</v>
      </c>
      <c r="AY365" s="18" t="s">
        <v>136</v>
      </c>
      <c r="BE365" s="231">
        <f>IF(N365="základní",J365,0)</f>
        <v>0</v>
      </c>
      <c r="BF365" s="231">
        <f>IF(N365="snížená",J365,0)</f>
        <v>0</v>
      </c>
      <c r="BG365" s="231">
        <f>IF(N365="zákl. přenesená",J365,0)</f>
        <v>0</v>
      </c>
      <c r="BH365" s="231">
        <f>IF(N365="sníž. přenesená",J365,0)</f>
        <v>0</v>
      </c>
      <c r="BI365" s="231">
        <f>IF(N365="nulová",J365,0)</f>
        <v>0</v>
      </c>
      <c r="BJ365" s="18" t="s">
        <v>84</v>
      </c>
      <c r="BK365" s="231">
        <f>ROUND(I365*H365,2)</f>
        <v>0</v>
      </c>
      <c r="BL365" s="18" t="s">
        <v>144</v>
      </c>
      <c r="BM365" s="230" t="s">
        <v>1569</v>
      </c>
    </row>
    <row r="366" s="2" customFormat="1">
      <c r="A366" s="39"/>
      <c r="B366" s="40"/>
      <c r="C366" s="41"/>
      <c r="D366" s="232" t="s">
        <v>146</v>
      </c>
      <c r="E366" s="41"/>
      <c r="F366" s="233" t="s">
        <v>1568</v>
      </c>
      <c r="G366" s="41"/>
      <c r="H366" s="41"/>
      <c r="I366" s="234"/>
      <c r="J366" s="41"/>
      <c r="K366" s="41"/>
      <c r="L366" s="45"/>
      <c r="M366" s="235"/>
      <c r="N366" s="236"/>
      <c r="O366" s="92"/>
      <c r="P366" s="92"/>
      <c r="Q366" s="92"/>
      <c r="R366" s="92"/>
      <c r="S366" s="92"/>
      <c r="T366" s="93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T366" s="18" t="s">
        <v>146</v>
      </c>
      <c r="AU366" s="18" t="s">
        <v>84</v>
      </c>
    </row>
    <row r="367" s="2" customFormat="1" ht="21.75" customHeight="1">
      <c r="A367" s="39"/>
      <c r="B367" s="40"/>
      <c r="C367" s="219" t="s">
        <v>1414</v>
      </c>
      <c r="D367" s="219" t="s">
        <v>139</v>
      </c>
      <c r="E367" s="220" t="s">
        <v>1570</v>
      </c>
      <c r="F367" s="221" t="s">
        <v>1571</v>
      </c>
      <c r="G367" s="222" t="s">
        <v>357</v>
      </c>
      <c r="H367" s="223">
        <v>60</v>
      </c>
      <c r="I367" s="224"/>
      <c r="J367" s="225">
        <f>ROUND(I367*H367,2)</f>
        <v>0</v>
      </c>
      <c r="K367" s="221" t="s">
        <v>1</v>
      </c>
      <c r="L367" s="45"/>
      <c r="M367" s="226" t="s">
        <v>1</v>
      </c>
      <c r="N367" s="227" t="s">
        <v>41</v>
      </c>
      <c r="O367" s="92"/>
      <c r="P367" s="228">
        <f>O367*H367</f>
        <v>0</v>
      </c>
      <c r="Q367" s="228">
        <v>0</v>
      </c>
      <c r="R367" s="228">
        <f>Q367*H367</f>
        <v>0</v>
      </c>
      <c r="S367" s="228">
        <v>0</v>
      </c>
      <c r="T367" s="229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30" t="s">
        <v>144</v>
      </c>
      <c r="AT367" s="230" t="s">
        <v>139</v>
      </c>
      <c r="AU367" s="230" t="s">
        <v>84</v>
      </c>
      <c r="AY367" s="18" t="s">
        <v>136</v>
      </c>
      <c r="BE367" s="231">
        <f>IF(N367="základní",J367,0)</f>
        <v>0</v>
      </c>
      <c r="BF367" s="231">
        <f>IF(N367="snížená",J367,0)</f>
        <v>0</v>
      </c>
      <c r="BG367" s="231">
        <f>IF(N367="zákl. přenesená",J367,0)</f>
        <v>0</v>
      </c>
      <c r="BH367" s="231">
        <f>IF(N367="sníž. přenesená",J367,0)</f>
        <v>0</v>
      </c>
      <c r="BI367" s="231">
        <f>IF(N367="nulová",J367,0)</f>
        <v>0</v>
      </c>
      <c r="BJ367" s="18" t="s">
        <v>84</v>
      </c>
      <c r="BK367" s="231">
        <f>ROUND(I367*H367,2)</f>
        <v>0</v>
      </c>
      <c r="BL367" s="18" t="s">
        <v>144</v>
      </c>
      <c r="BM367" s="230" t="s">
        <v>1572</v>
      </c>
    </row>
    <row r="368" s="2" customFormat="1">
      <c r="A368" s="39"/>
      <c r="B368" s="40"/>
      <c r="C368" s="41"/>
      <c r="D368" s="232" t="s">
        <v>146</v>
      </c>
      <c r="E368" s="41"/>
      <c r="F368" s="233" t="s">
        <v>1571</v>
      </c>
      <c r="G368" s="41"/>
      <c r="H368" s="41"/>
      <c r="I368" s="234"/>
      <c r="J368" s="41"/>
      <c r="K368" s="41"/>
      <c r="L368" s="45"/>
      <c r="M368" s="235"/>
      <c r="N368" s="236"/>
      <c r="O368" s="92"/>
      <c r="P368" s="92"/>
      <c r="Q368" s="92"/>
      <c r="R368" s="92"/>
      <c r="S368" s="92"/>
      <c r="T368" s="93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T368" s="18" t="s">
        <v>146</v>
      </c>
      <c r="AU368" s="18" t="s">
        <v>84</v>
      </c>
    </row>
    <row r="369" s="2" customFormat="1" ht="21.75" customHeight="1">
      <c r="A369" s="39"/>
      <c r="B369" s="40"/>
      <c r="C369" s="219" t="s">
        <v>1573</v>
      </c>
      <c r="D369" s="219" t="s">
        <v>139</v>
      </c>
      <c r="E369" s="220" t="s">
        <v>1574</v>
      </c>
      <c r="F369" s="221" t="s">
        <v>1575</v>
      </c>
      <c r="G369" s="222" t="s">
        <v>357</v>
      </c>
      <c r="H369" s="223">
        <v>14</v>
      </c>
      <c r="I369" s="224"/>
      <c r="J369" s="225">
        <f>ROUND(I369*H369,2)</f>
        <v>0</v>
      </c>
      <c r="K369" s="221" t="s">
        <v>1</v>
      </c>
      <c r="L369" s="45"/>
      <c r="M369" s="226" t="s">
        <v>1</v>
      </c>
      <c r="N369" s="227" t="s">
        <v>41</v>
      </c>
      <c r="O369" s="92"/>
      <c r="P369" s="228">
        <f>O369*H369</f>
        <v>0</v>
      </c>
      <c r="Q369" s="228">
        <v>0</v>
      </c>
      <c r="R369" s="228">
        <f>Q369*H369</f>
        <v>0</v>
      </c>
      <c r="S369" s="228">
        <v>0</v>
      </c>
      <c r="T369" s="229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30" t="s">
        <v>144</v>
      </c>
      <c r="AT369" s="230" t="s">
        <v>139</v>
      </c>
      <c r="AU369" s="230" t="s">
        <v>84</v>
      </c>
      <c r="AY369" s="18" t="s">
        <v>136</v>
      </c>
      <c r="BE369" s="231">
        <f>IF(N369="základní",J369,0)</f>
        <v>0</v>
      </c>
      <c r="BF369" s="231">
        <f>IF(N369="snížená",J369,0)</f>
        <v>0</v>
      </c>
      <c r="BG369" s="231">
        <f>IF(N369="zákl. přenesená",J369,0)</f>
        <v>0</v>
      </c>
      <c r="BH369" s="231">
        <f>IF(N369="sníž. přenesená",J369,0)</f>
        <v>0</v>
      </c>
      <c r="BI369" s="231">
        <f>IF(N369="nulová",J369,0)</f>
        <v>0</v>
      </c>
      <c r="BJ369" s="18" t="s">
        <v>84</v>
      </c>
      <c r="BK369" s="231">
        <f>ROUND(I369*H369,2)</f>
        <v>0</v>
      </c>
      <c r="BL369" s="18" t="s">
        <v>144</v>
      </c>
      <c r="BM369" s="230" t="s">
        <v>1576</v>
      </c>
    </row>
    <row r="370" s="2" customFormat="1">
      <c r="A370" s="39"/>
      <c r="B370" s="40"/>
      <c r="C370" s="41"/>
      <c r="D370" s="232" t="s">
        <v>146</v>
      </c>
      <c r="E370" s="41"/>
      <c r="F370" s="233" t="s">
        <v>1575</v>
      </c>
      <c r="G370" s="41"/>
      <c r="H370" s="41"/>
      <c r="I370" s="234"/>
      <c r="J370" s="41"/>
      <c r="K370" s="41"/>
      <c r="L370" s="45"/>
      <c r="M370" s="235"/>
      <c r="N370" s="236"/>
      <c r="O370" s="92"/>
      <c r="P370" s="92"/>
      <c r="Q370" s="92"/>
      <c r="R370" s="92"/>
      <c r="S370" s="92"/>
      <c r="T370" s="93"/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T370" s="18" t="s">
        <v>146</v>
      </c>
      <c r="AU370" s="18" t="s">
        <v>84</v>
      </c>
    </row>
    <row r="371" s="2" customFormat="1" ht="21.75" customHeight="1">
      <c r="A371" s="39"/>
      <c r="B371" s="40"/>
      <c r="C371" s="219" t="s">
        <v>1417</v>
      </c>
      <c r="D371" s="219" t="s">
        <v>139</v>
      </c>
      <c r="E371" s="220" t="s">
        <v>1577</v>
      </c>
      <c r="F371" s="221" t="s">
        <v>1578</v>
      </c>
      <c r="G371" s="222" t="s">
        <v>357</v>
      </c>
      <c r="H371" s="223">
        <v>31</v>
      </c>
      <c r="I371" s="224"/>
      <c r="J371" s="225">
        <f>ROUND(I371*H371,2)</f>
        <v>0</v>
      </c>
      <c r="K371" s="221" t="s">
        <v>1</v>
      </c>
      <c r="L371" s="45"/>
      <c r="M371" s="226" t="s">
        <v>1</v>
      </c>
      <c r="N371" s="227" t="s">
        <v>41</v>
      </c>
      <c r="O371" s="92"/>
      <c r="P371" s="228">
        <f>O371*H371</f>
        <v>0</v>
      </c>
      <c r="Q371" s="228">
        <v>0</v>
      </c>
      <c r="R371" s="228">
        <f>Q371*H371</f>
        <v>0</v>
      </c>
      <c r="S371" s="228">
        <v>0</v>
      </c>
      <c r="T371" s="229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30" t="s">
        <v>144</v>
      </c>
      <c r="AT371" s="230" t="s">
        <v>139</v>
      </c>
      <c r="AU371" s="230" t="s">
        <v>84</v>
      </c>
      <c r="AY371" s="18" t="s">
        <v>136</v>
      </c>
      <c r="BE371" s="231">
        <f>IF(N371="základní",J371,0)</f>
        <v>0</v>
      </c>
      <c r="BF371" s="231">
        <f>IF(N371="snížená",J371,0)</f>
        <v>0</v>
      </c>
      <c r="BG371" s="231">
        <f>IF(N371="zákl. přenesená",J371,0)</f>
        <v>0</v>
      </c>
      <c r="BH371" s="231">
        <f>IF(N371="sníž. přenesená",J371,0)</f>
        <v>0</v>
      </c>
      <c r="BI371" s="231">
        <f>IF(N371="nulová",J371,0)</f>
        <v>0</v>
      </c>
      <c r="BJ371" s="18" t="s">
        <v>84</v>
      </c>
      <c r="BK371" s="231">
        <f>ROUND(I371*H371,2)</f>
        <v>0</v>
      </c>
      <c r="BL371" s="18" t="s">
        <v>144</v>
      </c>
      <c r="BM371" s="230" t="s">
        <v>1579</v>
      </c>
    </row>
    <row r="372" s="2" customFormat="1">
      <c r="A372" s="39"/>
      <c r="B372" s="40"/>
      <c r="C372" s="41"/>
      <c r="D372" s="232" t="s">
        <v>146</v>
      </c>
      <c r="E372" s="41"/>
      <c r="F372" s="233" t="s">
        <v>1578</v>
      </c>
      <c r="G372" s="41"/>
      <c r="H372" s="41"/>
      <c r="I372" s="234"/>
      <c r="J372" s="41"/>
      <c r="K372" s="41"/>
      <c r="L372" s="45"/>
      <c r="M372" s="235"/>
      <c r="N372" s="236"/>
      <c r="O372" s="92"/>
      <c r="P372" s="92"/>
      <c r="Q372" s="92"/>
      <c r="R372" s="92"/>
      <c r="S372" s="92"/>
      <c r="T372" s="93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T372" s="18" t="s">
        <v>146</v>
      </c>
      <c r="AU372" s="18" t="s">
        <v>84</v>
      </c>
    </row>
    <row r="373" s="2" customFormat="1" ht="21.75" customHeight="1">
      <c r="A373" s="39"/>
      <c r="B373" s="40"/>
      <c r="C373" s="219" t="s">
        <v>1580</v>
      </c>
      <c r="D373" s="219" t="s">
        <v>139</v>
      </c>
      <c r="E373" s="220" t="s">
        <v>1581</v>
      </c>
      <c r="F373" s="221" t="s">
        <v>1582</v>
      </c>
      <c r="G373" s="222" t="s">
        <v>357</v>
      </c>
      <c r="H373" s="223">
        <v>18</v>
      </c>
      <c r="I373" s="224"/>
      <c r="J373" s="225">
        <f>ROUND(I373*H373,2)</f>
        <v>0</v>
      </c>
      <c r="K373" s="221" t="s">
        <v>1</v>
      </c>
      <c r="L373" s="45"/>
      <c r="M373" s="226" t="s">
        <v>1</v>
      </c>
      <c r="N373" s="227" t="s">
        <v>41</v>
      </c>
      <c r="O373" s="92"/>
      <c r="P373" s="228">
        <f>O373*H373</f>
        <v>0</v>
      </c>
      <c r="Q373" s="228">
        <v>0</v>
      </c>
      <c r="R373" s="228">
        <f>Q373*H373</f>
        <v>0</v>
      </c>
      <c r="S373" s="228">
        <v>0</v>
      </c>
      <c r="T373" s="229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30" t="s">
        <v>144</v>
      </c>
      <c r="AT373" s="230" t="s">
        <v>139</v>
      </c>
      <c r="AU373" s="230" t="s">
        <v>84</v>
      </c>
      <c r="AY373" s="18" t="s">
        <v>136</v>
      </c>
      <c r="BE373" s="231">
        <f>IF(N373="základní",J373,0)</f>
        <v>0</v>
      </c>
      <c r="BF373" s="231">
        <f>IF(N373="snížená",J373,0)</f>
        <v>0</v>
      </c>
      <c r="BG373" s="231">
        <f>IF(N373="zákl. přenesená",J373,0)</f>
        <v>0</v>
      </c>
      <c r="BH373" s="231">
        <f>IF(N373="sníž. přenesená",J373,0)</f>
        <v>0</v>
      </c>
      <c r="BI373" s="231">
        <f>IF(N373="nulová",J373,0)</f>
        <v>0</v>
      </c>
      <c r="BJ373" s="18" t="s">
        <v>84</v>
      </c>
      <c r="BK373" s="231">
        <f>ROUND(I373*H373,2)</f>
        <v>0</v>
      </c>
      <c r="BL373" s="18" t="s">
        <v>144</v>
      </c>
      <c r="BM373" s="230" t="s">
        <v>1583</v>
      </c>
    </row>
    <row r="374" s="2" customFormat="1">
      <c r="A374" s="39"/>
      <c r="B374" s="40"/>
      <c r="C374" s="41"/>
      <c r="D374" s="232" t="s">
        <v>146</v>
      </c>
      <c r="E374" s="41"/>
      <c r="F374" s="233" t="s">
        <v>1582</v>
      </c>
      <c r="G374" s="41"/>
      <c r="H374" s="41"/>
      <c r="I374" s="234"/>
      <c r="J374" s="41"/>
      <c r="K374" s="41"/>
      <c r="L374" s="45"/>
      <c r="M374" s="235"/>
      <c r="N374" s="236"/>
      <c r="O374" s="92"/>
      <c r="P374" s="92"/>
      <c r="Q374" s="92"/>
      <c r="R374" s="92"/>
      <c r="S374" s="92"/>
      <c r="T374" s="93"/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T374" s="18" t="s">
        <v>146</v>
      </c>
      <c r="AU374" s="18" t="s">
        <v>84</v>
      </c>
    </row>
    <row r="375" s="2" customFormat="1" ht="24.15" customHeight="1">
      <c r="A375" s="39"/>
      <c r="B375" s="40"/>
      <c r="C375" s="219" t="s">
        <v>1421</v>
      </c>
      <c r="D375" s="219" t="s">
        <v>139</v>
      </c>
      <c r="E375" s="220" t="s">
        <v>1584</v>
      </c>
      <c r="F375" s="221" t="s">
        <v>1585</v>
      </c>
      <c r="G375" s="222" t="s">
        <v>357</v>
      </c>
      <c r="H375" s="223">
        <v>59</v>
      </c>
      <c r="I375" s="224"/>
      <c r="J375" s="225">
        <f>ROUND(I375*H375,2)</f>
        <v>0</v>
      </c>
      <c r="K375" s="221" t="s">
        <v>1</v>
      </c>
      <c r="L375" s="45"/>
      <c r="M375" s="226" t="s">
        <v>1</v>
      </c>
      <c r="N375" s="227" t="s">
        <v>41</v>
      </c>
      <c r="O375" s="92"/>
      <c r="P375" s="228">
        <f>O375*H375</f>
        <v>0</v>
      </c>
      <c r="Q375" s="228">
        <v>0</v>
      </c>
      <c r="R375" s="228">
        <f>Q375*H375</f>
        <v>0</v>
      </c>
      <c r="S375" s="228">
        <v>0</v>
      </c>
      <c r="T375" s="229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30" t="s">
        <v>144</v>
      </c>
      <c r="AT375" s="230" t="s">
        <v>139</v>
      </c>
      <c r="AU375" s="230" t="s">
        <v>84</v>
      </c>
      <c r="AY375" s="18" t="s">
        <v>136</v>
      </c>
      <c r="BE375" s="231">
        <f>IF(N375="základní",J375,0)</f>
        <v>0</v>
      </c>
      <c r="BF375" s="231">
        <f>IF(N375="snížená",J375,0)</f>
        <v>0</v>
      </c>
      <c r="BG375" s="231">
        <f>IF(N375="zákl. přenesená",J375,0)</f>
        <v>0</v>
      </c>
      <c r="BH375" s="231">
        <f>IF(N375="sníž. přenesená",J375,0)</f>
        <v>0</v>
      </c>
      <c r="BI375" s="231">
        <f>IF(N375="nulová",J375,0)</f>
        <v>0</v>
      </c>
      <c r="BJ375" s="18" t="s">
        <v>84</v>
      </c>
      <c r="BK375" s="231">
        <f>ROUND(I375*H375,2)</f>
        <v>0</v>
      </c>
      <c r="BL375" s="18" t="s">
        <v>144</v>
      </c>
      <c r="BM375" s="230" t="s">
        <v>1586</v>
      </c>
    </row>
    <row r="376" s="2" customFormat="1">
      <c r="A376" s="39"/>
      <c r="B376" s="40"/>
      <c r="C376" s="41"/>
      <c r="D376" s="232" t="s">
        <v>146</v>
      </c>
      <c r="E376" s="41"/>
      <c r="F376" s="233" t="s">
        <v>1585</v>
      </c>
      <c r="G376" s="41"/>
      <c r="H376" s="41"/>
      <c r="I376" s="234"/>
      <c r="J376" s="41"/>
      <c r="K376" s="41"/>
      <c r="L376" s="45"/>
      <c r="M376" s="235"/>
      <c r="N376" s="236"/>
      <c r="O376" s="92"/>
      <c r="P376" s="92"/>
      <c r="Q376" s="92"/>
      <c r="R376" s="92"/>
      <c r="S376" s="92"/>
      <c r="T376" s="93"/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T376" s="18" t="s">
        <v>146</v>
      </c>
      <c r="AU376" s="18" t="s">
        <v>84</v>
      </c>
    </row>
    <row r="377" s="2" customFormat="1" ht="24.15" customHeight="1">
      <c r="A377" s="39"/>
      <c r="B377" s="40"/>
      <c r="C377" s="219" t="s">
        <v>1587</v>
      </c>
      <c r="D377" s="219" t="s">
        <v>139</v>
      </c>
      <c r="E377" s="220" t="s">
        <v>1588</v>
      </c>
      <c r="F377" s="221" t="s">
        <v>1589</v>
      </c>
      <c r="G377" s="222" t="s">
        <v>357</v>
      </c>
      <c r="H377" s="223">
        <v>65</v>
      </c>
      <c r="I377" s="224"/>
      <c r="J377" s="225">
        <f>ROUND(I377*H377,2)</f>
        <v>0</v>
      </c>
      <c r="K377" s="221" t="s">
        <v>1</v>
      </c>
      <c r="L377" s="45"/>
      <c r="M377" s="226" t="s">
        <v>1</v>
      </c>
      <c r="N377" s="227" t="s">
        <v>41</v>
      </c>
      <c r="O377" s="92"/>
      <c r="P377" s="228">
        <f>O377*H377</f>
        <v>0</v>
      </c>
      <c r="Q377" s="228">
        <v>0</v>
      </c>
      <c r="R377" s="228">
        <f>Q377*H377</f>
        <v>0</v>
      </c>
      <c r="S377" s="228">
        <v>0</v>
      </c>
      <c r="T377" s="229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30" t="s">
        <v>144</v>
      </c>
      <c r="AT377" s="230" t="s">
        <v>139</v>
      </c>
      <c r="AU377" s="230" t="s">
        <v>84</v>
      </c>
      <c r="AY377" s="18" t="s">
        <v>136</v>
      </c>
      <c r="BE377" s="231">
        <f>IF(N377="základní",J377,0)</f>
        <v>0</v>
      </c>
      <c r="BF377" s="231">
        <f>IF(N377="snížená",J377,0)</f>
        <v>0</v>
      </c>
      <c r="BG377" s="231">
        <f>IF(N377="zákl. přenesená",J377,0)</f>
        <v>0</v>
      </c>
      <c r="BH377" s="231">
        <f>IF(N377="sníž. přenesená",J377,0)</f>
        <v>0</v>
      </c>
      <c r="BI377" s="231">
        <f>IF(N377="nulová",J377,0)</f>
        <v>0</v>
      </c>
      <c r="BJ377" s="18" t="s">
        <v>84</v>
      </c>
      <c r="BK377" s="231">
        <f>ROUND(I377*H377,2)</f>
        <v>0</v>
      </c>
      <c r="BL377" s="18" t="s">
        <v>144</v>
      </c>
      <c r="BM377" s="230" t="s">
        <v>1590</v>
      </c>
    </row>
    <row r="378" s="2" customFormat="1">
      <c r="A378" s="39"/>
      <c r="B378" s="40"/>
      <c r="C378" s="41"/>
      <c r="D378" s="232" t="s">
        <v>146</v>
      </c>
      <c r="E378" s="41"/>
      <c r="F378" s="233" t="s">
        <v>1589</v>
      </c>
      <c r="G378" s="41"/>
      <c r="H378" s="41"/>
      <c r="I378" s="234"/>
      <c r="J378" s="41"/>
      <c r="K378" s="41"/>
      <c r="L378" s="45"/>
      <c r="M378" s="235"/>
      <c r="N378" s="236"/>
      <c r="O378" s="92"/>
      <c r="P378" s="92"/>
      <c r="Q378" s="92"/>
      <c r="R378" s="92"/>
      <c r="S378" s="92"/>
      <c r="T378" s="93"/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T378" s="18" t="s">
        <v>146</v>
      </c>
      <c r="AU378" s="18" t="s">
        <v>84</v>
      </c>
    </row>
    <row r="379" s="2" customFormat="1" ht="24.15" customHeight="1">
      <c r="A379" s="39"/>
      <c r="B379" s="40"/>
      <c r="C379" s="219" t="s">
        <v>1424</v>
      </c>
      <c r="D379" s="219" t="s">
        <v>139</v>
      </c>
      <c r="E379" s="220" t="s">
        <v>1591</v>
      </c>
      <c r="F379" s="221" t="s">
        <v>1592</v>
      </c>
      <c r="G379" s="222" t="s">
        <v>357</v>
      </c>
      <c r="H379" s="223">
        <v>60</v>
      </c>
      <c r="I379" s="224"/>
      <c r="J379" s="225">
        <f>ROUND(I379*H379,2)</f>
        <v>0</v>
      </c>
      <c r="K379" s="221" t="s">
        <v>1</v>
      </c>
      <c r="L379" s="45"/>
      <c r="M379" s="226" t="s">
        <v>1</v>
      </c>
      <c r="N379" s="227" t="s">
        <v>41</v>
      </c>
      <c r="O379" s="92"/>
      <c r="P379" s="228">
        <f>O379*H379</f>
        <v>0</v>
      </c>
      <c r="Q379" s="228">
        <v>0</v>
      </c>
      <c r="R379" s="228">
        <f>Q379*H379</f>
        <v>0</v>
      </c>
      <c r="S379" s="228">
        <v>0</v>
      </c>
      <c r="T379" s="229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30" t="s">
        <v>144</v>
      </c>
      <c r="AT379" s="230" t="s">
        <v>139</v>
      </c>
      <c r="AU379" s="230" t="s">
        <v>84</v>
      </c>
      <c r="AY379" s="18" t="s">
        <v>136</v>
      </c>
      <c r="BE379" s="231">
        <f>IF(N379="základní",J379,0)</f>
        <v>0</v>
      </c>
      <c r="BF379" s="231">
        <f>IF(N379="snížená",J379,0)</f>
        <v>0</v>
      </c>
      <c r="BG379" s="231">
        <f>IF(N379="zákl. přenesená",J379,0)</f>
        <v>0</v>
      </c>
      <c r="BH379" s="231">
        <f>IF(N379="sníž. přenesená",J379,0)</f>
        <v>0</v>
      </c>
      <c r="BI379" s="231">
        <f>IF(N379="nulová",J379,0)</f>
        <v>0</v>
      </c>
      <c r="BJ379" s="18" t="s">
        <v>84</v>
      </c>
      <c r="BK379" s="231">
        <f>ROUND(I379*H379,2)</f>
        <v>0</v>
      </c>
      <c r="BL379" s="18" t="s">
        <v>144</v>
      </c>
      <c r="BM379" s="230" t="s">
        <v>1593</v>
      </c>
    </row>
    <row r="380" s="2" customFormat="1">
      <c r="A380" s="39"/>
      <c r="B380" s="40"/>
      <c r="C380" s="41"/>
      <c r="D380" s="232" t="s">
        <v>146</v>
      </c>
      <c r="E380" s="41"/>
      <c r="F380" s="233" t="s">
        <v>1592</v>
      </c>
      <c r="G380" s="41"/>
      <c r="H380" s="41"/>
      <c r="I380" s="234"/>
      <c r="J380" s="41"/>
      <c r="K380" s="41"/>
      <c r="L380" s="45"/>
      <c r="M380" s="235"/>
      <c r="N380" s="236"/>
      <c r="O380" s="92"/>
      <c r="P380" s="92"/>
      <c r="Q380" s="92"/>
      <c r="R380" s="92"/>
      <c r="S380" s="92"/>
      <c r="T380" s="93"/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T380" s="18" t="s">
        <v>146</v>
      </c>
      <c r="AU380" s="18" t="s">
        <v>84</v>
      </c>
    </row>
    <row r="381" s="2" customFormat="1" ht="24.15" customHeight="1">
      <c r="A381" s="39"/>
      <c r="B381" s="40"/>
      <c r="C381" s="219" t="s">
        <v>1594</v>
      </c>
      <c r="D381" s="219" t="s">
        <v>139</v>
      </c>
      <c r="E381" s="220" t="s">
        <v>1595</v>
      </c>
      <c r="F381" s="221" t="s">
        <v>1596</v>
      </c>
      <c r="G381" s="222" t="s">
        <v>357</v>
      </c>
      <c r="H381" s="223">
        <v>14</v>
      </c>
      <c r="I381" s="224"/>
      <c r="J381" s="225">
        <f>ROUND(I381*H381,2)</f>
        <v>0</v>
      </c>
      <c r="K381" s="221" t="s">
        <v>1</v>
      </c>
      <c r="L381" s="45"/>
      <c r="M381" s="226" t="s">
        <v>1</v>
      </c>
      <c r="N381" s="227" t="s">
        <v>41</v>
      </c>
      <c r="O381" s="92"/>
      <c r="P381" s="228">
        <f>O381*H381</f>
        <v>0</v>
      </c>
      <c r="Q381" s="228">
        <v>0</v>
      </c>
      <c r="R381" s="228">
        <f>Q381*H381</f>
        <v>0</v>
      </c>
      <c r="S381" s="228">
        <v>0</v>
      </c>
      <c r="T381" s="229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30" t="s">
        <v>144</v>
      </c>
      <c r="AT381" s="230" t="s">
        <v>139</v>
      </c>
      <c r="AU381" s="230" t="s">
        <v>84</v>
      </c>
      <c r="AY381" s="18" t="s">
        <v>136</v>
      </c>
      <c r="BE381" s="231">
        <f>IF(N381="základní",J381,0)</f>
        <v>0</v>
      </c>
      <c r="BF381" s="231">
        <f>IF(N381="snížená",J381,0)</f>
        <v>0</v>
      </c>
      <c r="BG381" s="231">
        <f>IF(N381="zákl. přenesená",J381,0)</f>
        <v>0</v>
      </c>
      <c r="BH381" s="231">
        <f>IF(N381="sníž. přenesená",J381,0)</f>
        <v>0</v>
      </c>
      <c r="BI381" s="231">
        <f>IF(N381="nulová",J381,0)</f>
        <v>0</v>
      </c>
      <c r="BJ381" s="18" t="s">
        <v>84</v>
      </c>
      <c r="BK381" s="231">
        <f>ROUND(I381*H381,2)</f>
        <v>0</v>
      </c>
      <c r="BL381" s="18" t="s">
        <v>144</v>
      </c>
      <c r="BM381" s="230" t="s">
        <v>1597</v>
      </c>
    </row>
    <row r="382" s="2" customFormat="1">
      <c r="A382" s="39"/>
      <c r="B382" s="40"/>
      <c r="C382" s="41"/>
      <c r="D382" s="232" t="s">
        <v>146</v>
      </c>
      <c r="E382" s="41"/>
      <c r="F382" s="233" t="s">
        <v>1596</v>
      </c>
      <c r="G382" s="41"/>
      <c r="H382" s="41"/>
      <c r="I382" s="234"/>
      <c r="J382" s="41"/>
      <c r="K382" s="41"/>
      <c r="L382" s="45"/>
      <c r="M382" s="235"/>
      <c r="N382" s="236"/>
      <c r="O382" s="92"/>
      <c r="P382" s="92"/>
      <c r="Q382" s="92"/>
      <c r="R382" s="92"/>
      <c r="S382" s="92"/>
      <c r="T382" s="93"/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T382" s="18" t="s">
        <v>146</v>
      </c>
      <c r="AU382" s="18" t="s">
        <v>84</v>
      </c>
    </row>
    <row r="383" s="2" customFormat="1" ht="24.15" customHeight="1">
      <c r="A383" s="39"/>
      <c r="B383" s="40"/>
      <c r="C383" s="219" t="s">
        <v>1428</v>
      </c>
      <c r="D383" s="219" t="s">
        <v>139</v>
      </c>
      <c r="E383" s="220" t="s">
        <v>1598</v>
      </c>
      <c r="F383" s="221" t="s">
        <v>1599</v>
      </c>
      <c r="G383" s="222" t="s">
        <v>357</v>
      </c>
      <c r="H383" s="223">
        <v>31</v>
      </c>
      <c r="I383" s="224"/>
      <c r="J383" s="225">
        <f>ROUND(I383*H383,2)</f>
        <v>0</v>
      </c>
      <c r="K383" s="221" t="s">
        <v>1</v>
      </c>
      <c r="L383" s="45"/>
      <c r="M383" s="226" t="s">
        <v>1</v>
      </c>
      <c r="N383" s="227" t="s">
        <v>41</v>
      </c>
      <c r="O383" s="92"/>
      <c r="P383" s="228">
        <f>O383*H383</f>
        <v>0</v>
      </c>
      <c r="Q383" s="228">
        <v>0</v>
      </c>
      <c r="R383" s="228">
        <f>Q383*H383</f>
        <v>0</v>
      </c>
      <c r="S383" s="228">
        <v>0</v>
      </c>
      <c r="T383" s="229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30" t="s">
        <v>144</v>
      </c>
      <c r="AT383" s="230" t="s">
        <v>139</v>
      </c>
      <c r="AU383" s="230" t="s">
        <v>84</v>
      </c>
      <c r="AY383" s="18" t="s">
        <v>136</v>
      </c>
      <c r="BE383" s="231">
        <f>IF(N383="základní",J383,0)</f>
        <v>0</v>
      </c>
      <c r="BF383" s="231">
        <f>IF(N383="snížená",J383,0)</f>
        <v>0</v>
      </c>
      <c r="BG383" s="231">
        <f>IF(N383="zákl. přenesená",J383,0)</f>
        <v>0</v>
      </c>
      <c r="BH383" s="231">
        <f>IF(N383="sníž. přenesená",J383,0)</f>
        <v>0</v>
      </c>
      <c r="BI383" s="231">
        <f>IF(N383="nulová",J383,0)</f>
        <v>0</v>
      </c>
      <c r="BJ383" s="18" t="s">
        <v>84</v>
      </c>
      <c r="BK383" s="231">
        <f>ROUND(I383*H383,2)</f>
        <v>0</v>
      </c>
      <c r="BL383" s="18" t="s">
        <v>144</v>
      </c>
      <c r="BM383" s="230" t="s">
        <v>1600</v>
      </c>
    </row>
    <row r="384" s="2" customFormat="1">
      <c r="A384" s="39"/>
      <c r="B384" s="40"/>
      <c r="C384" s="41"/>
      <c r="D384" s="232" t="s">
        <v>146</v>
      </c>
      <c r="E384" s="41"/>
      <c r="F384" s="233" t="s">
        <v>1599</v>
      </c>
      <c r="G384" s="41"/>
      <c r="H384" s="41"/>
      <c r="I384" s="234"/>
      <c r="J384" s="41"/>
      <c r="K384" s="41"/>
      <c r="L384" s="45"/>
      <c r="M384" s="235"/>
      <c r="N384" s="236"/>
      <c r="O384" s="92"/>
      <c r="P384" s="92"/>
      <c r="Q384" s="92"/>
      <c r="R384" s="92"/>
      <c r="S384" s="92"/>
      <c r="T384" s="93"/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T384" s="18" t="s">
        <v>146</v>
      </c>
      <c r="AU384" s="18" t="s">
        <v>84</v>
      </c>
    </row>
    <row r="385" s="2" customFormat="1" ht="24.15" customHeight="1">
      <c r="A385" s="39"/>
      <c r="B385" s="40"/>
      <c r="C385" s="219" t="s">
        <v>1601</v>
      </c>
      <c r="D385" s="219" t="s">
        <v>139</v>
      </c>
      <c r="E385" s="220" t="s">
        <v>1602</v>
      </c>
      <c r="F385" s="221" t="s">
        <v>1603</v>
      </c>
      <c r="G385" s="222" t="s">
        <v>357</v>
      </c>
      <c r="H385" s="223">
        <v>18</v>
      </c>
      <c r="I385" s="224"/>
      <c r="J385" s="225">
        <f>ROUND(I385*H385,2)</f>
        <v>0</v>
      </c>
      <c r="K385" s="221" t="s">
        <v>1</v>
      </c>
      <c r="L385" s="45"/>
      <c r="M385" s="226" t="s">
        <v>1</v>
      </c>
      <c r="N385" s="227" t="s">
        <v>41</v>
      </c>
      <c r="O385" s="92"/>
      <c r="P385" s="228">
        <f>O385*H385</f>
        <v>0</v>
      </c>
      <c r="Q385" s="228">
        <v>0</v>
      </c>
      <c r="R385" s="228">
        <f>Q385*H385</f>
        <v>0</v>
      </c>
      <c r="S385" s="228">
        <v>0</v>
      </c>
      <c r="T385" s="229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30" t="s">
        <v>144</v>
      </c>
      <c r="AT385" s="230" t="s">
        <v>139</v>
      </c>
      <c r="AU385" s="230" t="s">
        <v>84</v>
      </c>
      <c r="AY385" s="18" t="s">
        <v>136</v>
      </c>
      <c r="BE385" s="231">
        <f>IF(N385="základní",J385,0)</f>
        <v>0</v>
      </c>
      <c r="BF385" s="231">
        <f>IF(N385="snížená",J385,0)</f>
        <v>0</v>
      </c>
      <c r="BG385" s="231">
        <f>IF(N385="zákl. přenesená",J385,0)</f>
        <v>0</v>
      </c>
      <c r="BH385" s="231">
        <f>IF(N385="sníž. přenesená",J385,0)</f>
        <v>0</v>
      </c>
      <c r="BI385" s="231">
        <f>IF(N385="nulová",J385,0)</f>
        <v>0</v>
      </c>
      <c r="BJ385" s="18" t="s">
        <v>84</v>
      </c>
      <c r="BK385" s="231">
        <f>ROUND(I385*H385,2)</f>
        <v>0</v>
      </c>
      <c r="BL385" s="18" t="s">
        <v>144</v>
      </c>
      <c r="BM385" s="230" t="s">
        <v>1604</v>
      </c>
    </row>
    <row r="386" s="2" customFormat="1">
      <c r="A386" s="39"/>
      <c r="B386" s="40"/>
      <c r="C386" s="41"/>
      <c r="D386" s="232" t="s">
        <v>146</v>
      </c>
      <c r="E386" s="41"/>
      <c r="F386" s="233" t="s">
        <v>1603</v>
      </c>
      <c r="G386" s="41"/>
      <c r="H386" s="41"/>
      <c r="I386" s="234"/>
      <c r="J386" s="41"/>
      <c r="K386" s="41"/>
      <c r="L386" s="45"/>
      <c r="M386" s="235"/>
      <c r="N386" s="236"/>
      <c r="O386" s="92"/>
      <c r="P386" s="92"/>
      <c r="Q386" s="92"/>
      <c r="R386" s="92"/>
      <c r="S386" s="92"/>
      <c r="T386" s="93"/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T386" s="18" t="s">
        <v>146</v>
      </c>
      <c r="AU386" s="18" t="s">
        <v>84</v>
      </c>
    </row>
    <row r="387" s="2" customFormat="1" ht="16.5" customHeight="1">
      <c r="A387" s="39"/>
      <c r="B387" s="40"/>
      <c r="C387" s="219" t="s">
        <v>1431</v>
      </c>
      <c r="D387" s="219" t="s">
        <v>139</v>
      </c>
      <c r="E387" s="220" t="s">
        <v>1605</v>
      </c>
      <c r="F387" s="221" t="s">
        <v>1606</v>
      </c>
      <c r="G387" s="222" t="s">
        <v>744</v>
      </c>
      <c r="H387" s="223">
        <v>3</v>
      </c>
      <c r="I387" s="224"/>
      <c r="J387" s="225">
        <f>ROUND(I387*H387,2)</f>
        <v>0</v>
      </c>
      <c r="K387" s="221" t="s">
        <v>1</v>
      </c>
      <c r="L387" s="45"/>
      <c r="M387" s="226" t="s">
        <v>1</v>
      </c>
      <c r="N387" s="227" t="s">
        <v>41</v>
      </c>
      <c r="O387" s="92"/>
      <c r="P387" s="228">
        <f>O387*H387</f>
        <v>0</v>
      </c>
      <c r="Q387" s="228">
        <v>0</v>
      </c>
      <c r="R387" s="228">
        <f>Q387*H387</f>
        <v>0</v>
      </c>
      <c r="S387" s="228">
        <v>0</v>
      </c>
      <c r="T387" s="229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30" t="s">
        <v>144</v>
      </c>
      <c r="AT387" s="230" t="s">
        <v>139</v>
      </c>
      <c r="AU387" s="230" t="s">
        <v>84</v>
      </c>
      <c r="AY387" s="18" t="s">
        <v>136</v>
      </c>
      <c r="BE387" s="231">
        <f>IF(N387="základní",J387,0)</f>
        <v>0</v>
      </c>
      <c r="BF387" s="231">
        <f>IF(N387="snížená",J387,0)</f>
        <v>0</v>
      </c>
      <c r="BG387" s="231">
        <f>IF(N387="zákl. přenesená",J387,0)</f>
        <v>0</v>
      </c>
      <c r="BH387" s="231">
        <f>IF(N387="sníž. přenesená",J387,0)</f>
        <v>0</v>
      </c>
      <c r="BI387" s="231">
        <f>IF(N387="nulová",J387,0)</f>
        <v>0</v>
      </c>
      <c r="BJ387" s="18" t="s">
        <v>84</v>
      </c>
      <c r="BK387" s="231">
        <f>ROUND(I387*H387,2)</f>
        <v>0</v>
      </c>
      <c r="BL387" s="18" t="s">
        <v>144</v>
      </c>
      <c r="BM387" s="230" t="s">
        <v>1607</v>
      </c>
    </row>
    <row r="388" s="2" customFormat="1">
      <c r="A388" s="39"/>
      <c r="B388" s="40"/>
      <c r="C388" s="41"/>
      <c r="D388" s="232" t="s">
        <v>146</v>
      </c>
      <c r="E388" s="41"/>
      <c r="F388" s="233" t="s">
        <v>1606</v>
      </c>
      <c r="G388" s="41"/>
      <c r="H388" s="41"/>
      <c r="I388" s="234"/>
      <c r="J388" s="41"/>
      <c r="K388" s="41"/>
      <c r="L388" s="45"/>
      <c r="M388" s="235"/>
      <c r="N388" s="236"/>
      <c r="O388" s="92"/>
      <c r="P388" s="92"/>
      <c r="Q388" s="92"/>
      <c r="R388" s="92"/>
      <c r="S388" s="92"/>
      <c r="T388" s="93"/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T388" s="18" t="s">
        <v>146</v>
      </c>
      <c r="AU388" s="18" t="s">
        <v>84</v>
      </c>
    </row>
    <row r="389" s="2" customFormat="1" ht="16.5" customHeight="1">
      <c r="A389" s="39"/>
      <c r="B389" s="40"/>
      <c r="C389" s="219" t="s">
        <v>1608</v>
      </c>
      <c r="D389" s="219" t="s">
        <v>139</v>
      </c>
      <c r="E389" s="220" t="s">
        <v>1609</v>
      </c>
      <c r="F389" s="221" t="s">
        <v>1610</v>
      </c>
      <c r="G389" s="222" t="s">
        <v>744</v>
      </c>
      <c r="H389" s="223">
        <v>5</v>
      </c>
      <c r="I389" s="224"/>
      <c r="J389" s="225">
        <f>ROUND(I389*H389,2)</f>
        <v>0</v>
      </c>
      <c r="K389" s="221" t="s">
        <v>1</v>
      </c>
      <c r="L389" s="45"/>
      <c r="M389" s="226" t="s">
        <v>1</v>
      </c>
      <c r="N389" s="227" t="s">
        <v>41</v>
      </c>
      <c r="O389" s="92"/>
      <c r="P389" s="228">
        <f>O389*H389</f>
        <v>0</v>
      </c>
      <c r="Q389" s="228">
        <v>0</v>
      </c>
      <c r="R389" s="228">
        <f>Q389*H389</f>
        <v>0</v>
      </c>
      <c r="S389" s="228">
        <v>0</v>
      </c>
      <c r="T389" s="229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30" t="s">
        <v>144</v>
      </c>
      <c r="AT389" s="230" t="s">
        <v>139</v>
      </c>
      <c r="AU389" s="230" t="s">
        <v>84</v>
      </c>
      <c r="AY389" s="18" t="s">
        <v>136</v>
      </c>
      <c r="BE389" s="231">
        <f>IF(N389="základní",J389,0)</f>
        <v>0</v>
      </c>
      <c r="BF389" s="231">
        <f>IF(N389="snížená",J389,0)</f>
        <v>0</v>
      </c>
      <c r="BG389" s="231">
        <f>IF(N389="zákl. přenesená",J389,0)</f>
        <v>0</v>
      </c>
      <c r="BH389" s="231">
        <f>IF(N389="sníž. přenesená",J389,0)</f>
        <v>0</v>
      </c>
      <c r="BI389" s="231">
        <f>IF(N389="nulová",J389,0)</f>
        <v>0</v>
      </c>
      <c r="BJ389" s="18" t="s">
        <v>84</v>
      </c>
      <c r="BK389" s="231">
        <f>ROUND(I389*H389,2)</f>
        <v>0</v>
      </c>
      <c r="BL389" s="18" t="s">
        <v>144</v>
      </c>
      <c r="BM389" s="230" t="s">
        <v>1611</v>
      </c>
    </row>
    <row r="390" s="2" customFormat="1">
      <c r="A390" s="39"/>
      <c r="B390" s="40"/>
      <c r="C390" s="41"/>
      <c r="D390" s="232" t="s">
        <v>146</v>
      </c>
      <c r="E390" s="41"/>
      <c r="F390" s="233" t="s">
        <v>1610</v>
      </c>
      <c r="G390" s="41"/>
      <c r="H390" s="41"/>
      <c r="I390" s="234"/>
      <c r="J390" s="41"/>
      <c r="K390" s="41"/>
      <c r="L390" s="45"/>
      <c r="M390" s="235"/>
      <c r="N390" s="236"/>
      <c r="O390" s="92"/>
      <c r="P390" s="92"/>
      <c r="Q390" s="92"/>
      <c r="R390" s="92"/>
      <c r="S390" s="92"/>
      <c r="T390" s="93"/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T390" s="18" t="s">
        <v>146</v>
      </c>
      <c r="AU390" s="18" t="s">
        <v>84</v>
      </c>
    </row>
    <row r="391" s="2" customFormat="1" ht="16.5" customHeight="1">
      <c r="A391" s="39"/>
      <c r="B391" s="40"/>
      <c r="C391" s="219" t="s">
        <v>1435</v>
      </c>
      <c r="D391" s="219" t="s">
        <v>139</v>
      </c>
      <c r="E391" s="220" t="s">
        <v>1612</v>
      </c>
      <c r="F391" s="221" t="s">
        <v>1613</v>
      </c>
      <c r="G391" s="222" t="s">
        <v>581</v>
      </c>
      <c r="H391" s="223">
        <v>75</v>
      </c>
      <c r="I391" s="224"/>
      <c r="J391" s="225">
        <f>ROUND(I391*H391,2)</f>
        <v>0</v>
      </c>
      <c r="K391" s="221" t="s">
        <v>1</v>
      </c>
      <c r="L391" s="45"/>
      <c r="M391" s="226" t="s">
        <v>1</v>
      </c>
      <c r="N391" s="227" t="s">
        <v>41</v>
      </c>
      <c r="O391" s="92"/>
      <c r="P391" s="228">
        <f>O391*H391</f>
        <v>0</v>
      </c>
      <c r="Q391" s="228">
        <v>0</v>
      </c>
      <c r="R391" s="228">
        <f>Q391*H391</f>
        <v>0</v>
      </c>
      <c r="S391" s="228">
        <v>0</v>
      </c>
      <c r="T391" s="229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30" t="s">
        <v>144</v>
      </c>
      <c r="AT391" s="230" t="s">
        <v>139</v>
      </c>
      <c r="AU391" s="230" t="s">
        <v>84</v>
      </c>
      <c r="AY391" s="18" t="s">
        <v>136</v>
      </c>
      <c r="BE391" s="231">
        <f>IF(N391="základní",J391,0)</f>
        <v>0</v>
      </c>
      <c r="BF391" s="231">
        <f>IF(N391="snížená",J391,0)</f>
        <v>0</v>
      </c>
      <c r="BG391" s="231">
        <f>IF(N391="zákl. přenesená",J391,0)</f>
        <v>0</v>
      </c>
      <c r="BH391" s="231">
        <f>IF(N391="sníž. přenesená",J391,0)</f>
        <v>0</v>
      </c>
      <c r="BI391" s="231">
        <f>IF(N391="nulová",J391,0)</f>
        <v>0</v>
      </c>
      <c r="BJ391" s="18" t="s">
        <v>84</v>
      </c>
      <c r="BK391" s="231">
        <f>ROUND(I391*H391,2)</f>
        <v>0</v>
      </c>
      <c r="BL391" s="18" t="s">
        <v>144</v>
      </c>
      <c r="BM391" s="230" t="s">
        <v>1614</v>
      </c>
    </row>
    <row r="392" s="2" customFormat="1">
      <c r="A392" s="39"/>
      <c r="B392" s="40"/>
      <c r="C392" s="41"/>
      <c r="D392" s="232" t="s">
        <v>146</v>
      </c>
      <c r="E392" s="41"/>
      <c r="F392" s="233" t="s">
        <v>1613</v>
      </c>
      <c r="G392" s="41"/>
      <c r="H392" s="41"/>
      <c r="I392" s="234"/>
      <c r="J392" s="41"/>
      <c r="K392" s="41"/>
      <c r="L392" s="45"/>
      <c r="M392" s="235"/>
      <c r="N392" s="236"/>
      <c r="O392" s="92"/>
      <c r="P392" s="92"/>
      <c r="Q392" s="92"/>
      <c r="R392" s="92"/>
      <c r="S392" s="92"/>
      <c r="T392" s="93"/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T392" s="18" t="s">
        <v>146</v>
      </c>
      <c r="AU392" s="18" t="s">
        <v>84</v>
      </c>
    </row>
    <row r="393" s="2" customFormat="1" ht="16.5" customHeight="1">
      <c r="A393" s="39"/>
      <c r="B393" s="40"/>
      <c r="C393" s="219" t="s">
        <v>1615</v>
      </c>
      <c r="D393" s="219" t="s">
        <v>139</v>
      </c>
      <c r="E393" s="220" t="s">
        <v>1616</v>
      </c>
      <c r="F393" s="221" t="s">
        <v>1617</v>
      </c>
      <c r="G393" s="222" t="s">
        <v>744</v>
      </c>
      <c r="H393" s="223">
        <v>33</v>
      </c>
      <c r="I393" s="224"/>
      <c r="J393" s="225">
        <f>ROUND(I393*H393,2)</f>
        <v>0</v>
      </c>
      <c r="K393" s="221" t="s">
        <v>1</v>
      </c>
      <c r="L393" s="45"/>
      <c r="M393" s="226" t="s">
        <v>1</v>
      </c>
      <c r="N393" s="227" t="s">
        <v>41</v>
      </c>
      <c r="O393" s="92"/>
      <c r="P393" s="228">
        <f>O393*H393</f>
        <v>0</v>
      </c>
      <c r="Q393" s="228">
        <v>0</v>
      </c>
      <c r="R393" s="228">
        <f>Q393*H393</f>
        <v>0</v>
      </c>
      <c r="S393" s="228">
        <v>0</v>
      </c>
      <c r="T393" s="229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30" t="s">
        <v>144</v>
      </c>
      <c r="AT393" s="230" t="s">
        <v>139</v>
      </c>
      <c r="AU393" s="230" t="s">
        <v>84</v>
      </c>
      <c r="AY393" s="18" t="s">
        <v>136</v>
      </c>
      <c r="BE393" s="231">
        <f>IF(N393="základní",J393,0)</f>
        <v>0</v>
      </c>
      <c r="BF393" s="231">
        <f>IF(N393="snížená",J393,0)</f>
        <v>0</v>
      </c>
      <c r="BG393" s="231">
        <f>IF(N393="zákl. přenesená",J393,0)</f>
        <v>0</v>
      </c>
      <c r="BH393" s="231">
        <f>IF(N393="sníž. přenesená",J393,0)</f>
        <v>0</v>
      </c>
      <c r="BI393" s="231">
        <f>IF(N393="nulová",J393,0)</f>
        <v>0</v>
      </c>
      <c r="BJ393" s="18" t="s">
        <v>84</v>
      </c>
      <c r="BK393" s="231">
        <f>ROUND(I393*H393,2)</f>
        <v>0</v>
      </c>
      <c r="BL393" s="18" t="s">
        <v>144</v>
      </c>
      <c r="BM393" s="230" t="s">
        <v>1618</v>
      </c>
    </row>
    <row r="394" s="2" customFormat="1">
      <c r="A394" s="39"/>
      <c r="B394" s="40"/>
      <c r="C394" s="41"/>
      <c r="D394" s="232" t="s">
        <v>146</v>
      </c>
      <c r="E394" s="41"/>
      <c r="F394" s="233" t="s">
        <v>1617</v>
      </c>
      <c r="G394" s="41"/>
      <c r="H394" s="41"/>
      <c r="I394" s="234"/>
      <c r="J394" s="41"/>
      <c r="K394" s="41"/>
      <c r="L394" s="45"/>
      <c r="M394" s="235"/>
      <c r="N394" s="236"/>
      <c r="O394" s="92"/>
      <c r="P394" s="92"/>
      <c r="Q394" s="92"/>
      <c r="R394" s="92"/>
      <c r="S394" s="92"/>
      <c r="T394" s="93"/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T394" s="18" t="s">
        <v>146</v>
      </c>
      <c r="AU394" s="18" t="s">
        <v>84</v>
      </c>
    </row>
    <row r="395" s="2" customFormat="1" ht="16.5" customHeight="1">
      <c r="A395" s="39"/>
      <c r="B395" s="40"/>
      <c r="C395" s="219" t="s">
        <v>1438</v>
      </c>
      <c r="D395" s="219" t="s">
        <v>139</v>
      </c>
      <c r="E395" s="220" t="s">
        <v>1619</v>
      </c>
      <c r="F395" s="221" t="s">
        <v>1620</v>
      </c>
      <c r="G395" s="222" t="s">
        <v>581</v>
      </c>
      <c r="H395" s="223">
        <v>14</v>
      </c>
      <c r="I395" s="224"/>
      <c r="J395" s="225">
        <f>ROUND(I395*H395,2)</f>
        <v>0</v>
      </c>
      <c r="K395" s="221" t="s">
        <v>1</v>
      </c>
      <c r="L395" s="45"/>
      <c r="M395" s="226" t="s">
        <v>1</v>
      </c>
      <c r="N395" s="227" t="s">
        <v>41</v>
      </c>
      <c r="O395" s="92"/>
      <c r="P395" s="228">
        <f>O395*H395</f>
        <v>0</v>
      </c>
      <c r="Q395" s="228">
        <v>0</v>
      </c>
      <c r="R395" s="228">
        <f>Q395*H395</f>
        <v>0</v>
      </c>
      <c r="S395" s="228">
        <v>0</v>
      </c>
      <c r="T395" s="229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30" t="s">
        <v>144</v>
      </c>
      <c r="AT395" s="230" t="s">
        <v>139</v>
      </c>
      <c r="AU395" s="230" t="s">
        <v>84</v>
      </c>
      <c r="AY395" s="18" t="s">
        <v>136</v>
      </c>
      <c r="BE395" s="231">
        <f>IF(N395="základní",J395,0)</f>
        <v>0</v>
      </c>
      <c r="BF395" s="231">
        <f>IF(N395="snížená",J395,0)</f>
        <v>0</v>
      </c>
      <c r="BG395" s="231">
        <f>IF(N395="zákl. přenesená",J395,0)</f>
        <v>0</v>
      </c>
      <c r="BH395" s="231">
        <f>IF(N395="sníž. přenesená",J395,0)</f>
        <v>0</v>
      </c>
      <c r="BI395" s="231">
        <f>IF(N395="nulová",J395,0)</f>
        <v>0</v>
      </c>
      <c r="BJ395" s="18" t="s">
        <v>84</v>
      </c>
      <c r="BK395" s="231">
        <f>ROUND(I395*H395,2)</f>
        <v>0</v>
      </c>
      <c r="BL395" s="18" t="s">
        <v>144</v>
      </c>
      <c r="BM395" s="230" t="s">
        <v>1621</v>
      </c>
    </row>
    <row r="396" s="2" customFormat="1">
      <c r="A396" s="39"/>
      <c r="B396" s="40"/>
      <c r="C396" s="41"/>
      <c r="D396" s="232" t="s">
        <v>146</v>
      </c>
      <c r="E396" s="41"/>
      <c r="F396" s="233" t="s">
        <v>1620</v>
      </c>
      <c r="G396" s="41"/>
      <c r="H396" s="41"/>
      <c r="I396" s="234"/>
      <c r="J396" s="41"/>
      <c r="K396" s="41"/>
      <c r="L396" s="45"/>
      <c r="M396" s="235"/>
      <c r="N396" s="236"/>
      <c r="O396" s="92"/>
      <c r="P396" s="92"/>
      <c r="Q396" s="92"/>
      <c r="R396" s="92"/>
      <c r="S396" s="92"/>
      <c r="T396" s="93"/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T396" s="18" t="s">
        <v>146</v>
      </c>
      <c r="AU396" s="18" t="s">
        <v>84</v>
      </c>
    </row>
    <row r="397" s="2" customFormat="1" ht="16.5" customHeight="1">
      <c r="A397" s="39"/>
      <c r="B397" s="40"/>
      <c r="C397" s="219" t="s">
        <v>243</v>
      </c>
      <c r="D397" s="219" t="s">
        <v>139</v>
      </c>
      <c r="E397" s="220" t="s">
        <v>1622</v>
      </c>
      <c r="F397" s="221" t="s">
        <v>1623</v>
      </c>
      <c r="G397" s="222" t="s">
        <v>581</v>
      </c>
      <c r="H397" s="223">
        <v>1</v>
      </c>
      <c r="I397" s="224"/>
      <c r="J397" s="225">
        <f>ROUND(I397*H397,2)</f>
        <v>0</v>
      </c>
      <c r="K397" s="221" t="s">
        <v>1</v>
      </c>
      <c r="L397" s="45"/>
      <c r="M397" s="226" t="s">
        <v>1</v>
      </c>
      <c r="N397" s="227" t="s">
        <v>41</v>
      </c>
      <c r="O397" s="92"/>
      <c r="P397" s="228">
        <f>O397*H397</f>
        <v>0</v>
      </c>
      <c r="Q397" s="228">
        <v>0</v>
      </c>
      <c r="R397" s="228">
        <f>Q397*H397</f>
        <v>0</v>
      </c>
      <c r="S397" s="228">
        <v>0</v>
      </c>
      <c r="T397" s="229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30" t="s">
        <v>144</v>
      </c>
      <c r="AT397" s="230" t="s">
        <v>139</v>
      </c>
      <c r="AU397" s="230" t="s">
        <v>84</v>
      </c>
      <c r="AY397" s="18" t="s">
        <v>136</v>
      </c>
      <c r="BE397" s="231">
        <f>IF(N397="základní",J397,0)</f>
        <v>0</v>
      </c>
      <c r="BF397" s="231">
        <f>IF(N397="snížená",J397,0)</f>
        <v>0</v>
      </c>
      <c r="BG397" s="231">
        <f>IF(N397="zákl. přenesená",J397,0)</f>
        <v>0</v>
      </c>
      <c r="BH397" s="231">
        <f>IF(N397="sníž. přenesená",J397,0)</f>
        <v>0</v>
      </c>
      <c r="BI397" s="231">
        <f>IF(N397="nulová",J397,0)</f>
        <v>0</v>
      </c>
      <c r="BJ397" s="18" t="s">
        <v>84</v>
      </c>
      <c r="BK397" s="231">
        <f>ROUND(I397*H397,2)</f>
        <v>0</v>
      </c>
      <c r="BL397" s="18" t="s">
        <v>144</v>
      </c>
      <c r="BM397" s="230" t="s">
        <v>1624</v>
      </c>
    </row>
    <row r="398" s="2" customFormat="1">
      <c r="A398" s="39"/>
      <c r="B398" s="40"/>
      <c r="C398" s="41"/>
      <c r="D398" s="232" t="s">
        <v>146</v>
      </c>
      <c r="E398" s="41"/>
      <c r="F398" s="233" t="s">
        <v>1623</v>
      </c>
      <c r="G398" s="41"/>
      <c r="H398" s="41"/>
      <c r="I398" s="234"/>
      <c r="J398" s="41"/>
      <c r="K398" s="41"/>
      <c r="L398" s="45"/>
      <c r="M398" s="235"/>
      <c r="N398" s="236"/>
      <c r="O398" s="92"/>
      <c r="P398" s="92"/>
      <c r="Q398" s="92"/>
      <c r="R398" s="92"/>
      <c r="S398" s="92"/>
      <c r="T398" s="93"/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T398" s="18" t="s">
        <v>146</v>
      </c>
      <c r="AU398" s="18" t="s">
        <v>84</v>
      </c>
    </row>
    <row r="399" s="2" customFormat="1" ht="16.5" customHeight="1">
      <c r="A399" s="39"/>
      <c r="B399" s="40"/>
      <c r="C399" s="219" t="s">
        <v>254</v>
      </c>
      <c r="D399" s="219" t="s">
        <v>139</v>
      </c>
      <c r="E399" s="220" t="s">
        <v>1625</v>
      </c>
      <c r="F399" s="221" t="s">
        <v>1626</v>
      </c>
      <c r="G399" s="222" t="s">
        <v>1627</v>
      </c>
      <c r="H399" s="223">
        <v>32</v>
      </c>
      <c r="I399" s="224"/>
      <c r="J399" s="225">
        <f>ROUND(I399*H399,2)</f>
        <v>0</v>
      </c>
      <c r="K399" s="221" t="s">
        <v>1</v>
      </c>
      <c r="L399" s="45"/>
      <c r="M399" s="226" t="s">
        <v>1</v>
      </c>
      <c r="N399" s="227" t="s">
        <v>41</v>
      </c>
      <c r="O399" s="92"/>
      <c r="P399" s="228">
        <f>O399*H399</f>
        <v>0</v>
      </c>
      <c r="Q399" s="228">
        <v>0</v>
      </c>
      <c r="R399" s="228">
        <f>Q399*H399</f>
        <v>0</v>
      </c>
      <c r="S399" s="228">
        <v>0</v>
      </c>
      <c r="T399" s="229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30" t="s">
        <v>144</v>
      </c>
      <c r="AT399" s="230" t="s">
        <v>139</v>
      </c>
      <c r="AU399" s="230" t="s">
        <v>84</v>
      </c>
      <c r="AY399" s="18" t="s">
        <v>136</v>
      </c>
      <c r="BE399" s="231">
        <f>IF(N399="základní",J399,0)</f>
        <v>0</v>
      </c>
      <c r="BF399" s="231">
        <f>IF(N399="snížená",J399,0)</f>
        <v>0</v>
      </c>
      <c r="BG399" s="231">
        <f>IF(N399="zákl. přenesená",J399,0)</f>
        <v>0</v>
      </c>
      <c r="BH399" s="231">
        <f>IF(N399="sníž. přenesená",J399,0)</f>
        <v>0</v>
      </c>
      <c r="BI399" s="231">
        <f>IF(N399="nulová",J399,0)</f>
        <v>0</v>
      </c>
      <c r="BJ399" s="18" t="s">
        <v>84</v>
      </c>
      <c r="BK399" s="231">
        <f>ROUND(I399*H399,2)</f>
        <v>0</v>
      </c>
      <c r="BL399" s="18" t="s">
        <v>144</v>
      </c>
      <c r="BM399" s="230" t="s">
        <v>1628</v>
      </c>
    </row>
    <row r="400" s="2" customFormat="1">
      <c r="A400" s="39"/>
      <c r="B400" s="40"/>
      <c r="C400" s="41"/>
      <c r="D400" s="232" t="s">
        <v>146</v>
      </c>
      <c r="E400" s="41"/>
      <c r="F400" s="233" t="s">
        <v>1626</v>
      </c>
      <c r="G400" s="41"/>
      <c r="H400" s="41"/>
      <c r="I400" s="234"/>
      <c r="J400" s="41"/>
      <c r="K400" s="41"/>
      <c r="L400" s="45"/>
      <c r="M400" s="235"/>
      <c r="N400" s="236"/>
      <c r="O400" s="92"/>
      <c r="P400" s="92"/>
      <c r="Q400" s="92"/>
      <c r="R400" s="92"/>
      <c r="S400" s="92"/>
      <c r="T400" s="93"/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T400" s="18" t="s">
        <v>146</v>
      </c>
      <c r="AU400" s="18" t="s">
        <v>84</v>
      </c>
    </row>
    <row r="401" s="2" customFormat="1" ht="21.75" customHeight="1">
      <c r="A401" s="39"/>
      <c r="B401" s="40"/>
      <c r="C401" s="219" t="s">
        <v>262</v>
      </c>
      <c r="D401" s="219" t="s">
        <v>139</v>
      </c>
      <c r="E401" s="220" t="s">
        <v>1629</v>
      </c>
      <c r="F401" s="221" t="s">
        <v>1630</v>
      </c>
      <c r="G401" s="222" t="s">
        <v>581</v>
      </c>
      <c r="H401" s="223">
        <v>22</v>
      </c>
      <c r="I401" s="224"/>
      <c r="J401" s="225">
        <f>ROUND(I401*H401,2)</f>
        <v>0</v>
      </c>
      <c r="K401" s="221" t="s">
        <v>1</v>
      </c>
      <c r="L401" s="45"/>
      <c r="M401" s="226" t="s">
        <v>1</v>
      </c>
      <c r="N401" s="227" t="s">
        <v>41</v>
      </c>
      <c r="O401" s="92"/>
      <c r="P401" s="228">
        <f>O401*H401</f>
        <v>0</v>
      </c>
      <c r="Q401" s="228">
        <v>0</v>
      </c>
      <c r="R401" s="228">
        <f>Q401*H401</f>
        <v>0</v>
      </c>
      <c r="S401" s="228">
        <v>0</v>
      </c>
      <c r="T401" s="229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30" t="s">
        <v>144</v>
      </c>
      <c r="AT401" s="230" t="s">
        <v>139</v>
      </c>
      <c r="AU401" s="230" t="s">
        <v>84</v>
      </c>
      <c r="AY401" s="18" t="s">
        <v>136</v>
      </c>
      <c r="BE401" s="231">
        <f>IF(N401="základní",J401,0)</f>
        <v>0</v>
      </c>
      <c r="BF401" s="231">
        <f>IF(N401="snížená",J401,0)</f>
        <v>0</v>
      </c>
      <c r="BG401" s="231">
        <f>IF(N401="zákl. přenesená",J401,0)</f>
        <v>0</v>
      </c>
      <c r="BH401" s="231">
        <f>IF(N401="sníž. přenesená",J401,0)</f>
        <v>0</v>
      </c>
      <c r="BI401" s="231">
        <f>IF(N401="nulová",J401,0)</f>
        <v>0</v>
      </c>
      <c r="BJ401" s="18" t="s">
        <v>84</v>
      </c>
      <c r="BK401" s="231">
        <f>ROUND(I401*H401,2)</f>
        <v>0</v>
      </c>
      <c r="BL401" s="18" t="s">
        <v>144</v>
      </c>
      <c r="BM401" s="230" t="s">
        <v>1631</v>
      </c>
    </row>
    <row r="402" s="2" customFormat="1">
      <c r="A402" s="39"/>
      <c r="B402" s="40"/>
      <c r="C402" s="41"/>
      <c r="D402" s="232" t="s">
        <v>146</v>
      </c>
      <c r="E402" s="41"/>
      <c r="F402" s="233" t="s">
        <v>1630</v>
      </c>
      <c r="G402" s="41"/>
      <c r="H402" s="41"/>
      <c r="I402" s="234"/>
      <c r="J402" s="41"/>
      <c r="K402" s="41"/>
      <c r="L402" s="45"/>
      <c r="M402" s="235"/>
      <c r="N402" s="236"/>
      <c r="O402" s="92"/>
      <c r="P402" s="92"/>
      <c r="Q402" s="92"/>
      <c r="R402" s="92"/>
      <c r="S402" s="92"/>
      <c r="T402" s="93"/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T402" s="18" t="s">
        <v>146</v>
      </c>
      <c r="AU402" s="18" t="s">
        <v>84</v>
      </c>
    </row>
    <row r="403" s="2" customFormat="1" ht="16.5" customHeight="1">
      <c r="A403" s="39"/>
      <c r="B403" s="40"/>
      <c r="C403" s="219" t="s">
        <v>269</v>
      </c>
      <c r="D403" s="219" t="s">
        <v>139</v>
      </c>
      <c r="E403" s="220" t="s">
        <v>1632</v>
      </c>
      <c r="F403" s="221" t="s">
        <v>1633</v>
      </c>
      <c r="G403" s="222" t="s">
        <v>744</v>
      </c>
      <c r="H403" s="223">
        <v>3</v>
      </c>
      <c r="I403" s="224"/>
      <c r="J403" s="225">
        <f>ROUND(I403*H403,2)</f>
        <v>0</v>
      </c>
      <c r="K403" s="221" t="s">
        <v>1</v>
      </c>
      <c r="L403" s="45"/>
      <c r="M403" s="226" t="s">
        <v>1</v>
      </c>
      <c r="N403" s="227" t="s">
        <v>41</v>
      </c>
      <c r="O403" s="92"/>
      <c r="P403" s="228">
        <f>O403*H403</f>
        <v>0</v>
      </c>
      <c r="Q403" s="228">
        <v>0</v>
      </c>
      <c r="R403" s="228">
        <f>Q403*H403</f>
        <v>0</v>
      </c>
      <c r="S403" s="228">
        <v>0</v>
      </c>
      <c r="T403" s="229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30" t="s">
        <v>144</v>
      </c>
      <c r="AT403" s="230" t="s">
        <v>139</v>
      </c>
      <c r="AU403" s="230" t="s">
        <v>84</v>
      </c>
      <c r="AY403" s="18" t="s">
        <v>136</v>
      </c>
      <c r="BE403" s="231">
        <f>IF(N403="základní",J403,0)</f>
        <v>0</v>
      </c>
      <c r="BF403" s="231">
        <f>IF(N403="snížená",J403,0)</f>
        <v>0</v>
      </c>
      <c r="BG403" s="231">
        <f>IF(N403="zákl. přenesená",J403,0)</f>
        <v>0</v>
      </c>
      <c r="BH403" s="231">
        <f>IF(N403="sníž. přenesená",J403,0)</f>
        <v>0</v>
      </c>
      <c r="BI403" s="231">
        <f>IF(N403="nulová",J403,0)</f>
        <v>0</v>
      </c>
      <c r="BJ403" s="18" t="s">
        <v>84</v>
      </c>
      <c r="BK403" s="231">
        <f>ROUND(I403*H403,2)</f>
        <v>0</v>
      </c>
      <c r="BL403" s="18" t="s">
        <v>144</v>
      </c>
      <c r="BM403" s="230" t="s">
        <v>1634</v>
      </c>
    </row>
    <row r="404" s="2" customFormat="1">
      <c r="A404" s="39"/>
      <c r="B404" s="40"/>
      <c r="C404" s="41"/>
      <c r="D404" s="232" t="s">
        <v>146</v>
      </c>
      <c r="E404" s="41"/>
      <c r="F404" s="233" t="s">
        <v>1633</v>
      </c>
      <c r="G404" s="41"/>
      <c r="H404" s="41"/>
      <c r="I404" s="234"/>
      <c r="J404" s="41"/>
      <c r="K404" s="41"/>
      <c r="L404" s="45"/>
      <c r="M404" s="235"/>
      <c r="N404" s="236"/>
      <c r="O404" s="92"/>
      <c r="P404" s="92"/>
      <c r="Q404" s="92"/>
      <c r="R404" s="92"/>
      <c r="S404" s="92"/>
      <c r="T404" s="93"/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T404" s="18" t="s">
        <v>146</v>
      </c>
      <c r="AU404" s="18" t="s">
        <v>84</v>
      </c>
    </row>
    <row r="405" s="2" customFormat="1" ht="16.5" customHeight="1">
      <c r="A405" s="39"/>
      <c r="B405" s="40"/>
      <c r="C405" s="219" t="s">
        <v>278</v>
      </c>
      <c r="D405" s="219" t="s">
        <v>139</v>
      </c>
      <c r="E405" s="220" t="s">
        <v>1635</v>
      </c>
      <c r="F405" s="221" t="s">
        <v>1636</v>
      </c>
      <c r="G405" s="222" t="s">
        <v>744</v>
      </c>
      <c r="H405" s="223">
        <v>1</v>
      </c>
      <c r="I405" s="224"/>
      <c r="J405" s="225">
        <f>ROUND(I405*H405,2)</f>
        <v>0</v>
      </c>
      <c r="K405" s="221" t="s">
        <v>1</v>
      </c>
      <c r="L405" s="45"/>
      <c r="M405" s="226" t="s">
        <v>1</v>
      </c>
      <c r="N405" s="227" t="s">
        <v>41</v>
      </c>
      <c r="O405" s="92"/>
      <c r="P405" s="228">
        <f>O405*H405</f>
        <v>0</v>
      </c>
      <c r="Q405" s="228">
        <v>0</v>
      </c>
      <c r="R405" s="228">
        <f>Q405*H405</f>
        <v>0</v>
      </c>
      <c r="S405" s="228">
        <v>0</v>
      </c>
      <c r="T405" s="229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30" t="s">
        <v>144</v>
      </c>
      <c r="AT405" s="230" t="s">
        <v>139</v>
      </c>
      <c r="AU405" s="230" t="s">
        <v>84</v>
      </c>
      <c r="AY405" s="18" t="s">
        <v>136</v>
      </c>
      <c r="BE405" s="231">
        <f>IF(N405="základní",J405,0)</f>
        <v>0</v>
      </c>
      <c r="BF405" s="231">
        <f>IF(N405="snížená",J405,0)</f>
        <v>0</v>
      </c>
      <c r="BG405" s="231">
        <f>IF(N405="zákl. přenesená",J405,0)</f>
        <v>0</v>
      </c>
      <c r="BH405" s="231">
        <f>IF(N405="sníž. přenesená",J405,0)</f>
        <v>0</v>
      </c>
      <c r="BI405" s="231">
        <f>IF(N405="nulová",J405,0)</f>
        <v>0</v>
      </c>
      <c r="BJ405" s="18" t="s">
        <v>84</v>
      </c>
      <c r="BK405" s="231">
        <f>ROUND(I405*H405,2)</f>
        <v>0</v>
      </c>
      <c r="BL405" s="18" t="s">
        <v>144</v>
      </c>
      <c r="BM405" s="230" t="s">
        <v>1637</v>
      </c>
    </row>
    <row r="406" s="2" customFormat="1">
      <c r="A406" s="39"/>
      <c r="B406" s="40"/>
      <c r="C406" s="41"/>
      <c r="D406" s="232" t="s">
        <v>146</v>
      </c>
      <c r="E406" s="41"/>
      <c r="F406" s="233" t="s">
        <v>1636</v>
      </c>
      <c r="G406" s="41"/>
      <c r="H406" s="41"/>
      <c r="I406" s="234"/>
      <c r="J406" s="41"/>
      <c r="K406" s="41"/>
      <c r="L406" s="45"/>
      <c r="M406" s="235"/>
      <c r="N406" s="236"/>
      <c r="O406" s="92"/>
      <c r="P406" s="92"/>
      <c r="Q406" s="92"/>
      <c r="R406" s="92"/>
      <c r="S406" s="92"/>
      <c r="T406" s="93"/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T406" s="18" t="s">
        <v>146</v>
      </c>
      <c r="AU406" s="18" t="s">
        <v>84</v>
      </c>
    </row>
    <row r="407" s="2" customFormat="1" ht="16.5" customHeight="1">
      <c r="A407" s="39"/>
      <c r="B407" s="40"/>
      <c r="C407" s="219" t="s">
        <v>1447</v>
      </c>
      <c r="D407" s="219" t="s">
        <v>139</v>
      </c>
      <c r="E407" s="220" t="s">
        <v>1638</v>
      </c>
      <c r="F407" s="221" t="s">
        <v>1639</v>
      </c>
      <c r="G407" s="222" t="s">
        <v>581</v>
      </c>
      <c r="H407" s="223">
        <v>2</v>
      </c>
      <c r="I407" s="224"/>
      <c r="J407" s="225">
        <f>ROUND(I407*H407,2)</f>
        <v>0</v>
      </c>
      <c r="K407" s="221" t="s">
        <v>1</v>
      </c>
      <c r="L407" s="45"/>
      <c r="M407" s="226" t="s">
        <v>1</v>
      </c>
      <c r="N407" s="227" t="s">
        <v>41</v>
      </c>
      <c r="O407" s="92"/>
      <c r="P407" s="228">
        <f>O407*H407</f>
        <v>0</v>
      </c>
      <c r="Q407" s="228">
        <v>0</v>
      </c>
      <c r="R407" s="228">
        <f>Q407*H407</f>
        <v>0</v>
      </c>
      <c r="S407" s="228">
        <v>0</v>
      </c>
      <c r="T407" s="229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30" t="s">
        <v>144</v>
      </c>
      <c r="AT407" s="230" t="s">
        <v>139</v>
      </c>
      <c r="AU407" s="230" t="s">
        <v>84</v>
      </c>
      <c r="AY407" s="18" t="s">
        <v>136</v>
      </c>
      <c r="BE407" s="231">
        <f>IF(N407="základní",J407,0)</f>
        <v>0</v>
      </c>
      <c r="BF407" s="231">
        <f>IF(N407="snížená",J407,0)</f>
        <v>0</v>
      </c>
      <c r="BG407" s="231">
        <f>IF(N407="zákl. přenesená",J407,0)</f>
        <v>0</v>
      </c>
      <c r="BH407" s="231">
        <f>IF(N407="sníž. přenesená",J407,0)</f>
        <v>0</v>
      </c>
      <c r="BI407" s="231">
        <f>IF(N407="nulová",J407,0)</f>
        <v>0</v>
      </c>
      <c r="BJ407" s="18" t="s">
        <v>84</v>
      </c>
      <c r="BK407" s="231">
        <f>ROUND(I407*H407,2)</f>
        <v>0</v>
      </c>
      <c r="BL407" s="18" t="s">
        <v>144</v>
      </c>
      <c r="BM407" s="230" t="s">
        <v>1640</v>
      </c>
    </row>
    <row r="408" s="2" customFormat="1">
      <c r="A408" s="39"/>
      <c r="B408" s="40"/>
      <c r="C408" s="41"/>
      <c r="D408" s="232" t="s">
        <v>146</v>
      </c>
      <c r="E408" s="41"/>
      <c r="F408" s="233" t="s">
        <v>1639</v>
      </c>
      <c r="G408" s="41"/>
      <c r="H408" s="41"/>
      <c r="I408" s="234"/>
      <c r="J408" s="41"/>
      <c r="K408" s="41"/>
      <c r="L408" s="45"/>
      <c r="M408" s="235"/>
      <c r="N408" s="236"/>
      <c r="O408" s="92"/>
      <c r="P408" s="92"/>
      <c r="Q408" s="92"/>
      <c r="R408" s="92"/>
      <c r="S408" s="92"/>
      <c r="T408" s="93"/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T408" s="18" t="s">
        <v>146</v>
      </c>
      <c r="AU408" s="18" t="s">
        <v>84</v>
      </c>
    </row>
    <row r="409" s="2" customFormat="1" ht="16.5" customHeight="1">
      <c r="A409" s="39"/>
      <c r="B409" s="40"/>
      <c r="C409" s="219" t="s">
        <v>1641</v>
      </c>
      <c r="D409" s="219" t="s">
        <v>139</v>
      </c>
      <c r="E409" s="220" t="s">
        <v>1642</v>
      </c>
      <c r="F409" s="221" t="s">
        <v>1643</v>
      </c>
      <c r="G409" s="222" t="s">
        <v>581</v>
      </c>
      <c r="H409" s="223">
        <v>14</v>
      </c>
      <c r="I409" s="224"/>
      <c r="J409" s="225">
        <f>ROUND(I409*H409,2)</f>
        <v>0</v>
      </c>
      <c r="K409" s="221" t="s">
        <v>1</v>
      </c>
      <c r="L409" s="45"/>
      <c r="M409" s="226" t="s">
        <v>1</v>
      </c>
      <c r="N409" s="227" t="s">
        <v>41</v>
      </c>
      <c r="O409" s="92"/>
      <c r="P409" s="228">
        <f>O409*H409</f>
        <v>0</v>
      </c>
      <c r="Q409" s="228">
        <v>0</v>
      </c>
      <c r="R409" s="228">
        <f>Q409*H409</f>
        <v>0</v>
      </c>
      <c r="S409" s="228">
        <v>0</v>
      </c>
      <c r="T409" s="229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30" t="s">
        <v>144</v>
      </c>
      <c r="AT409" s="230" t="s">
        <v>139</v>
      </c>
      <c r="AU409" s="230" t="s">
        <v>84</v>
      </c>
      <c r="AY409" s="18" t="s">
        <v>136</v>
      </c>
      <c r="BE409" s="231">
        <f>IF(N409="základní",J409,0)</f>
        <v>0</v>
      </c>
      <c r="BF409" s="231">
        <f>IF(N409="snížená",J409,0)</f>
        <v>0</v>
      </c>
      <c r="BG409" s="231">
        <f>IF(N409="zákl. přenesená",J409,0)</f>
        <v>0</v>
      </c>
      <c r="BH409" s="231">
        <f>IF(N409="sníž. přenesená",J409,0)</f>
        <v>0</v>
      </c>
      <c r="BI409" s="231">
        <f>IF(N409="nulová",J409,0)</f>
        <v>0</v>
      </c>
      <c r="BJ409" s="18" t="s">
        <v>84</v>
      </c>
      <c r="BK409" s="231">
        <f>ROUND(I409*H409,2)</f>
        <v>0</v>
      </c>
      <c r="BL409" s="18" t="s">
        <v>144</v>
      </c>
      <c r="BM409" s="230" t="s">
        <v>1644</v>
      </c>
    </row>
    <row r="410" s="2" customFormat="1">
      <c r="A410" s="39"/>
      <c r="B410" s="40"/>
      <c r="C410" s="41"/>
      <c r="D410" s="232" t="s">
        <v>146</v>
      </c>
      <c r="E410" s="41"/>
      <c r="F410" s="233" t="s">
        <v>1643</v>
      </c>
      <c r="G410" s="41"/>
      <c r="H410" s="41"/>
      <c r="I410" s="234"/>
      <c r="J410" s="41"/>
      <c r="K410" s="41"/>
      <c r="L410" s="45"/>
      <c r="M410" s="235"/>
      <c r="N410" s="236"/>
      <c r="O410" s="92"/>
      <c r="P410" s="92"/>
      <c r="Q410" s="92"/>
      <c r="R410" s="92"/>
      <c r="S410" s="92"/>
      <c r="T410" s="93"/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T410" s="18" t="s">
        <v>146</v>
      </c>
      <c r="AU410" s="18" t="s">
        <v>84</v>
      </c>
    </row>
    <row r="411" s="2" customFormat="1" ht="16.5" customHeight="1">
      <c r="A411" s="39"/>
      <c r="B411" s="40"/>
      <c r="C411" s="219" t="s">
        <v>1450</v>
      </c>
      <c r="D411" s="219" t="s">
        <v>139</v>
      </c>
      <c r="E411" s="220" t="s">
        <v>1645</v>
      </c>
      <c r="F411" s="221" t="s">
        <v>1646</v>
      </c>
      <c r="G411" s="222" t="s">
        <v>581</v>
      </c>
      <c r="H411" s="223">
        <v>4</v>
      </c>
      <c r="I411" s="224"/>
      <c r="J411" s="225">
        <f>ROUND(I411*H411,2)</f>
        <v>0</v>
      </c>
      <c r="K411" s="221" t="s">
        <v>1</v>
      </c>
      <c r="L411" s="45"/>
      <c r="M411" s="226" t="s">
        <v>1</v>
      </c>
      <c r="N411" s="227" t="s">
        <v>41</v>
      </c>
      <c r="O411" s="92"/>
      <c r="P411" s="228">
        <f>O411*H411</f>
        <v>0</v>
      </c>
      <c r="Q411" s="228">
        <v>0</v>
      </c>
      <c r="R411" s="228">
        <f>Q411*H411</f>
        <v>0</v>
      </c>
      <c r="S411" s="228">
        <v>0</v>
      </c>
      <c r="T411" s="229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30" t="s">
        <v>144</v>
      </c>
      <c r="AT411" s="230" t="s">
        <v>139</v>
      </c>
      <c r="AU411" s="230" t="s">
        <v>84</v>
      </c>
      <c r="AY411" s="18" t="s">
        <v>136</v>
      </c>
      <c r="BE411" s="231">
        <f>IF(N411="základní",J411,0)</f>
        <v>0</v>
      </c>
      <c r="BF411" s="231">
        <f>IF(N411="snížená",J411,0)</f>
        <v>0</v>
      </c>
      <c r="BG411" s="231">
        <f>IF(N411="zákl. přenesená",J411,0)</f>
        <v>0</v>
      </c>
      <c r="BH411" s="231">
        <f>IF(N411="sníž. přenesená",J411,0)</f>
        <v>0</v>
      </c>
      <c r="BI411" s="231">
        <f>IF(N411="nulová",J411,0)</f>
        <v>0</v>
      </c>
      <c r="BJ411" s="18" t="s">
        <v>84</v>
      </c>
      <c r="BK411" s="231">
        <f>ROUND(I411*H411,2)</f>
        <v>0</v>
      </c>
      <c r="BL411" s="18" t="s">
        <v>144</v>
      </c>
      <c r="BM411" s="230" t="s">
        <v>1647</v>
      </c>
    </row>
    <row r="412" s="2" customFormat="1">
      <c r="A412" s="39"/>
      <c r="B412" s="40"/>
      <c r="C412" s="41"/>
      <c r="D412" s="232" t="s">
        <v>146</v>
      </c>
      <c r="E412" s="41"/>
      <c r="F412" s="233" t="s">
        <v>1646</v>
      </c>
      <c r="G412" s="41"/>
      <c r="H412" s="41"/>
      <c r="I412" s="234"/>
      <c r="J412" s="41"/>
      <c r="K412" s="41"/>
      <c r="L412" s="45"/>
      <c r="M412" s="235"/>
      <c r="N412" s="236"/>
      <c r="O412" s="92"/>
      <c r="P412" s="92"/>
      <c r="Q412" s="92"/>
      <c r="R412" s="92"/>
      <c r="S412" s="92"/>
      <c r="T412" s="93"/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T412" s="18" t="s">
        <v>146</v>
      </c>
      <c r="AU412" s="18" t="s">
        <v>84</v>
      </c>
    </row>
    <row r="413" s="2" customFormat="1" ht="16.5" customHeight="1">
      <c r="A413" s="39"/>
      <c r="B413" s="40"/>
      <c r="C413" s="219" t="s">
        <v>1648</v>
      </c>
      <c r="D413" s="219" t="s">
        <v>139</v>
      </c>
      <c r="E413" s="220" t="s">
        <v>1649</v>
      </c>
      <c r="F413" s="221" t="s">
        <v>1650</v>
      </c>
      <c r="G413" s="222" t="s">
        <v>581</v>
      </c>
      <c r="H413" s="223">
        <v>5</v>
      </c>
      <c r="I413" s="224"/>
      <c r="J413" s="225">
        <f>ROUND(I413*H413,2)</f>
        <v>0</v>
      </c>
      <c r="K413" s="221" t="s">
        <v>1</v>
      </c>
      <c r="L413" s="45"/>
      <c r="M413" s="226" t="s">
        <v>1</v>
      </c>
      <c r="N413" s="227" t="s">
        <v>41</v>
      </c>
      <c r="O413" s="92"/>
      <c r="P413" s="228">
        <f>O413*H413</f>
        <v>0</v>
      </c>
      <c r="Q413" s="228">
        <v>0</v>
      </c>
      <c r="R413" s="228">
        <f>Q413*H413</f>
        <v>0</v>
      </c>
      <c r="S413" s="228">
        <v>0</v>
      </c>
      <c r="T413" s="229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30" t="s">
        <v>144</v>
      </c>
      <c r="AT413" s="230" t="s">
        <v>139</v>
      </c>
      <c r="AU413" s="230" t="s">
        <v>84</v>
      </c>
      <c r="AY413" s="18" t="s">
        <v>136</v>
      </c>
      <c r="BE413" s="231">
        <f>IF(N413="základní",J413,0)</f>
        <v>0</v>
      </c>
      <c r="BF413" s="231">
        <f>IF(N413="snížená",J413,0)</f>
        <v>0</v>
      </c>
      <c r="BG413" s="231">
        <f>IF(N413="zákl. přenesená",J413,0)</f>
        <v>0</v>
      </c>
      <c r="BH413" s="231">
        <f>IF(N413="sníž. přenesená",J413,0)</f>
        <v>0</v>
      </c>
      <c r="BI413" s="231">
        <f>IF(N413="nulová",J413,0)</f>
        <v>0</v>
      </c>
      <c r="BJ413" s="18" t="s">
        <v>84</v>
      </c>
      <c r="BK413" s="231">
        <f>ROUND(I413*H413,2)</f>
        <v>0</v>
      </c>
      <c r="BL413" s="18" t="s">
        <v>144</v>
      </c>
      <c r="BM413" s="230" t="s">
        <v>1651</v>
      </c>
    </row>
    <row r="414" s="2" customFormat="1">
      <c r="A414" s="39"/>
      <c r="B414" s="40"/>
      <c r="C414" s="41"/>
      <c r="D414" s="232" t="s">
        <v>146</v>
      </c>
      <c r="E414" s="41"/>
      <c r="F414" s="233" t="s">
        <v>1650</v>
      </c>
      <c r="G414" s="41"/>
      <c r="H414" s="41"/>
      <c r="I414" s="234"/>
      <c r="J414" s="41"/>
      <c r="K414" s="41"/>
      <c r="L414" s="45"/>
      <c r="M414" s="235"/>
      <c r="N414" s="236"/>
      <c r="O414" s="92"/>
      <c r="P414" s="92"/>
      <c r="Q414" s="92"/>
      <c r="R414" s="92"/>
      <c r="S414" s="92"/>
      <c r="T414" s="93"/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T414" s="18" t="s">
        <v>146</v>
      </c>
      <c r="AU414" s="18" t="s">
        <v>84</v>
      </c>
    </row>
    <row r="415" s="2" customFormat="1" ht="16.5" customHeight="1">
      <c r="A415" s="39"/>
      <c r="B415" s="40"/>
      <c r="C415" s="219" t="s">
        <v>1454</v>
      </c>
      <c r="D415" s="219" t="s">
        <v>139</v>
      </c>
      <c r="E415" s="220" t="s">
        <v>1652</v>
      </c>
      <c r="F415" s="221" t="s">
        <v>1653</v>
      </c>
      <c r="G415" s="222" t="s">
        <v>581</v>
      </c>
      <c r="H415" s="223">
        <v>2</v>
      </c>
      <c r="I415" s="224"/>
      <c r="J415" s="225">
        <f>ROUND(I415*H415,2)</f>
        <v>0</v>
      </c>
      <c r="K415" s="221" t="s">
        <v>1</v>
      </c>
      <c r="L415" s="45"/>
      <c r="M415" s="226" t="s">
        <v>1</v>
      </c>
      <c r="N415" s="227" t="s">
        <v>41</v>
      </c>
      <c r="O415" s="92"/>
      <c r="P415" s="228">
        <f>O415*H415</f>
        <v>0</v>
      </c>
      <c r="Q415" s="228">
        <v>0</v>
      </c>
      <c r="R415" s="228">
        <f>Q415*H415</f>
        <v>0</v>
      </c>
      <c r="S415" s="228">
        <v>0</v>
      </c>
      <c r="T415" s="229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30" t="s">
        <v>144</v>
      </c>
      <c r="AT415" s="230" t="s">
        <v>139</v>
      </c>
      <c r="AU415" s="230" t="s">
        <v>84</v>
      </c>
      <c r="AY415" s="18" t="s">
        <v>136</v>
      </c>
      <c r="BE415" s="231">
        <f>IF(N415="základní",J415,0)</f>
        <v>0</v>
      </c>
      <c r="BF415" s="231">
        <f>IF(N415="snížená",J415,0)</f>
        <v>0</v>
      </c>
      <c r="BG415" s="231">
        <f>IF(N415="zákl. přenesená",J415,0)</f>
        <v>0</v>
      </c>
      <c r="BH415" s="231">
        <f>IF(N415="sníž. přenesená",J415,0)</f>
        <v>0</v>
      </c>
      <c r="BI415" s="231">
        <f>IF(N415="nulová",J415,0)</f>
        <v>0</v>
      </c>
      <c r="BJ415" s="18" t="s">
        <v>84</v>
      </c>
      <c r="BK415" s="231">
        <f>ROUND(I415*H415,2)</f>
        <v>0</v>
      </c>
      <c r="BL415" s="18" t="s">
        <v>144</v>
      </c>
      <c r="BM415" s="230" t="s">
        <v>1654</v>
      </c>
    </row>
    <row r="416" s="2" customFormat="1">
      <c r="A416" s="39"/>
      <c r="B416" s="40"/>
      <c r="C416" s="41"/>
      <c r="D416" s="232" t="s">
        <v>146</v>
      </c>
      <c r="E416" s="41"/>
      <c r="F416" s="233" t="s">
        <v>1653</v>
      </c>
      <c r="G416" s="41"/>
      <c r="H416" s="41"/>
      <c r="I416" s="234"/>
      <c r="J416" s="41"/>
      <c r="K416" s="41"/>
      <c r="L416" s="45"/>
      <c r="M416" s="235"/>
      <c r="N416" s="236"/>
      <c r="O416" s="92"/>
      <c r="P416" s="92"/>
      <c r="Q416" s="92"/>
      <c r="R416" s="92"/>
      <c r="S416" s="92"/>
      <c r="T416" s="93"/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T416" s="18" t="s">
        <v>146</v>
      </c>
      <c r="AU416" s="18" t="s">
        <v>84</v>
      </c>
    </row>
    <row r="417" s="2" customFormat="1" ht="16.5" customHeight="1">
      <c r="A417" s="39"/>
      <c r="B417" s="40"/>
      <c r="C417" s="219" t="s">
        <v>1655</v>
      </c>
      <c r="D417" s="219" t="s">
        <v>139</v>
      </c>
      <c r="E417" s="220" t="s">
        <v>1656</v>
      </c>
      <c r="F417" s="221" t="s">
        <v>1657</v>
      </c>
      <c r="G417" s="222" t="s">
        <v>581</v>
      </c>
      <c r="H417" s="223">
        <v>5</v>
      </c>
      <c r="I417" s="224"/>
      <c r="J417" s="225">
        <f>ROUND(I417*H417,2)</f>
        <v>0</v>
      </c>
      <c r="K417" s="221" t="s">
        <v>1</v>
      </c>
      <c r="L417" s="45"/>
      <c r="M417" s="226" t="s">
        <v>1</v>
      </c>
      <c r="N417" s="227" t="s">
        <v>41</v>
      </c>
      <c r="O417" s="92"/>
      <c r="P417" s="228">
        <f>O417*H417</f>
        <v>0</v>
      </c>
      <c r="Q417" s="228">
        <v>0</v>
      </c>
      <c r="R417" s="228">
        <f>Q417*H417</f>
        <v>0</v>
      </c>
      <c r="S417" s="228">
        <v>0</v>
      </c>
      <c r="T417" s="229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30" t="s">
        <v>144</v>
      </c>
      <c r="AT417" s="230" t="s">
        <v>139</v>
      </c>
      <c r="AU417" s="230" t="s">
        <v>84</v>
      </c>
      <c r="AY417" s="18" t="s">
        <v>136</v>
      </c>
      <c r="BE417" s="231">
        <f>IF(N417="základní",J417,0)</f>
        <v>0</v>
      </c>
      <c r="BF417" s="231">
        <f>IF(N417="snížená",J417,0)</f>
        <v>0</v>
      </c>
      <c r="BG417" s="231">
        <f>IF(N417="zákl. přenesená",J417,0)</f>
        <v>0</v>
      </c>
      <c r="BH417" s="231">
        <f>IF(N417="sníž. přenesená",J417,0)</f>
        <v>0</v>
      </c>
      <c r="BI417" s="231">
        <f>IF(N417="nulová",J417,0)</f>
        <v>0</v>
      </c>
      <c r="BJ417" s="18" t="s">
        <v>84</v>
      </c>
      <c r="BK417" s="231">
        <f>ROUND(I417*H417,2)</f>
        <v>0</v>
      </c>
      <c r="BL417" s="18" t="s">
        <v>144</v>
      </c>
      <c r="BM417" s="230" t="s">
        <v>1658</v>
      </c>
    </row>
    <row r="418" s="2" customFormat="1">
      <c r="A418" s="39"/>
      <c r="B418" s="40"/>
      <c r="C418" s="41"/>
      <c r="D418" s="232" t="s">
        <v>146</v>
      </c>
      <c r="E418" s="41"/>
      <c r="F418" s="233" t="s">
        <v>1657</v>
      </c>
      <c r="G418" s="41"/>
      <c r="H418" s="41"/>
      <c r="I418" s="234"/>
      <c r="J418" s="41"/>
      <c r="K418" s="41"/>
      <c r="L418" s="45"/>
      <c r="M418" s="235"/>
      <c r="N418" s="236"/>
      <c r="O418" s="92"/>
      <c r="P418" s="92"/>
      <c r="Q418" s="92"/>
      <c r="R418" s="92"/>
      <c r="S418" s="92"/>
      <c r="T418" s="93"/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T418" s="18" t="s">
        <v>146</v>
      </c>
      <c r="AU418" s="18" t="s">
        <v>84</v>
      </c>
    </row>
    <row r="419" s="2" customFormat="1" ht="16.5" customHeight="1">
      <c r="A419" s="39"/>
      <c r="B419" s="40"/>
      <c r="C419" s="219" t="s">
        <v>1457</v>
      </c>
      <c r="D419" s="219" t="s">
        <v>139</v>
      </c>
      <c r="E419" s="220" t="s">
        <v>1659</v>
      </c>
      <c r="F419" s="221" t="s">
        <v>1660</v>
      </c>
      <c r="G419" s="222" t="s">
        <v>581</v>
      </c>
      <c r="H419" s="223">
        <v>3</v>
      </c>
      <c r="I419" s="224"/>
      <c r="J419" s="225">
        <f>ROUND(I419*H419,2)</f>
        <v>0</v>
      </c>
      <c r="K419" s="221" t="s">
        <v>1</v>
      </c>
      <c r="L419" s="45"/>
      <c r="M419" s="226" t="s">
        <v>1</v>
      </c>
      <c r="N419" s="227" t="s">
        <v>41</v>
      </c>
      <c r="O419" s="92"/>
      <c r="P419" s="228">
        <f>O419*H419</f>
        <v>0</v>
      </c>
      <c r="Q419" s="228">
        <v>0</v>
      </c>
      <c r="R419" s="228">
        <f>Q419*H419</f>
        <v>0</v>
      </c>
      <c r="S419" s="228">
        <v>0</v>
      </c>
      <c r="T419" s="229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30" t="s">
        <v>144</v>
      </c>
      <c r="AT419" s="230" t="s">
        <v>139</v>
      </c>
      <c r="AU419" s="230" t="s">
        <v>84</v>
      </c>
      <c r="AY419" s="18" t="s">
        <v>136</v>
      </c>
      <c r="BE419" s="231">
        <f>IF(N419="základní",J419,0)</f>
        <v>0</v>
      </c>
      <c r="BF419" s="231">
        <f>IF(N419="snížená",J419,0)</f>
        <v>0</v>
      </c>
      <c r="BG419" s="231">
        <f>IF(N419="zákl. přenesená",J419,0)</f>
        <v>0</v>
      </c>
      <c r="BH419" s="231">
        <f>IF(N419="sníž. přenesená",J419,0)</f>
        <v>0</v>
      </c>
      <c r="BI419" s="231">
        <f>IF(N419="nulová",J419,0)</f>
        <v>0</v>
      </c>
      <c r="BJ419" s="18" t="s">
        <v>84</v>
      </c>
      <c r="BK419" s="231">
        <f>ROUND(I419*H419,2)</f>
        <v>0</v>
      </c>
      <c r="BL419" s="18" t="s">
        <v>144</v>
      </c>
      <c r="BM419" s="230" t="s">
        <v>1661</v>
      </c>
    </row>
    <row r="420" s="2" customFormat="1">
      <c r="A420" s="39"/>
      <c r="B420" s="40"/>
      <c r="C420" s="41"/>
      <c r="D420" s="232" t="s">
        <v>146</v>
      </c>
      <c r="E420" s="41"/>
      <c r="F420" s="233" t="s">
        <v>1660</v>
      </c>
      <c r="G420" s="41"/>
      <c r="H420" s="41"/>
      <c r="I420" s="234"/>
      <c r="J420" s="41"/>
      <c r="K420" s="41"/>
      <c r="L420" s="45"/>
      <c r="M420" s="235"/>
      <c r="N420" s="236"/>
      <c r="O420" s="92"/>
      <c r="P420" s="92"/>
      <c r="Q420" s="92"/>
      <c r="R420" s="92"/>
      <c r="S420" s="92"/>
      <c r="T420" s="93"/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T420" s="18" t="s">
        <v>146</v>
      </c>
      <c r="AU420" s="18" t="s">
        <v>84</v>
      </c>
    </row>
    <row r="421" s="2" customFormat="1" ht="16.5" customHeight="1">
      <c r="A421" s="39"/>
      <c r="B421" s="40"/>
      <c r="C421" s="219" t="s">
        <v>1662</v>
      </c>
      <c r="D421" s="219" t="s">
        <v>139</v>
      </c>
      <c r="E421" s="220" t="s">
        <v>1663</v>
      </c>
      <c r="F421" s="221" t="s">
        <v>1664</v>
      </c>
      <c r="G421" s="222" t="s">
        <v>581</v>
      </c>
      <c r="H421" s="223">
        <v>1</v>
      </c>
      <c r="I421" s="224"/>
      <c r="J421" s="225">
        <f>ROUND(I421*H421,2)</f>
        <v>0</v>
      </c>
      <c r="K421" s="221" t="s">
        <v>1</v>
      </c>
      <c r="L421" s="45"/>
      <c r="M421" s="226" t="s">
        <v>1</v>
      </c>
      <c r="N421" s="227" t="s">
        <v>41</v>
      </c>
      <c r="O421" s="92"/>
      <c r="P421" s="228">
        <f>O421*H421</f>
        <v>0</v>
      </c>
      <c r="Q421" s="228">
        <v>0</v>
      </c>
      <c r="R421" s="228">
        <f>Q421*H421</f>
        <v>0</v>
      </c>
      <c r="S421" s="228">
        <v>0</v>
      </c>
      <c r="T421" s="229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30" t="s">
        <v>144</v>
      </c>
      <c r="AT421" s="230" t="s">
        <v>139</v>
      </c>
      <c r="AU421" s="230" t="s">
        <v>84</v>
      </c>
      <c r="AY421" s="18" t="s">
        <v>136</v>
      </c>
      <c r="BE421" s="231">
        <f>IF(N421="základní",J421,0)</f>
        <v>0</v>
      </c>
      <c r="BF421" s="231">
        <f>IF(N421="snížená",J421,0)</f>
        <v>0</v>
      </c>
      <c r="BG421" s="231">
        <f>IF(N421="zákl. přenesená",J421,0)</f>
        <v>0</v>
      </c>
      <c r="BH421" s="231">
        <f>IF(N421="sníž. přenesená",J421,0)</f>
        <v>0</v>
      </c>
      <c r="BI421" s="231">
        <f>IF(N421="nulová",J421,0)</f>
        <v>0</v>
      </c>
      <c r="BJ421" s="18" t="s">
        <v>84</v>
      </c>
      <c r="BK421" s="231">
        <f>ROUND(I421*H421,2)</f>
        <v>0</v>
      </c>
      <c r="BL421" s="18" t="s">
        <v>144</v>
      </c>
      <c r="BM421" s="230" t="s">
        <v>1665</v>
      </c>
    </row>
    <row r="422" s="2" customFormat="1">
      <c r="A422" s="39"/>
      <c r="B422" s="40"/>
      <c r="C422" s="41"/>
      <c r="D422" s="232" t="s">
        <v>146</v>
      </c>
      <c r="E422" s="41"/>
      <c r="F422" s="233" t="s">
        <v>1664</v>
      </c>
      <c r="G422" s="41"/>
      <c r="H422" s="41"/>
      <c r="I422" s="234"/>
      <c r="J422" s="41"/>
      <c r="K422" s="41"/>
      <c r="L422" s="45"/>
      <c r="M422" s="235"/>
      <c r="N422" s="236"/>
      <c r="O422" s="92"/>
      <c r="P422" s="92"/>
      <c r="Q422" s="92"/>
      <c r="R422" s="92"/>
      <c r="S422" s="92"/>
      <c r="T422" s="93"/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T422" s="18" t="s">
        <v>146</v>
      </c>
      <c r="AU422" s="18" t="s">
        <v>84</v>
      </c>
    </row>
    <row r="423" s="2" customFormat="1" ht="16.5" customHeight="1">
      <c r="A423" s="39"/>
      <c r="B423" s="40"/>
      <c r="C423" s="219" t="s">
        <v>1461</v>
      </c>
      <c r="D423" s="219" t="s">
        <v>139</v>
      </c>
      <c r="E423" s="220" t="s">
        <v>1666</v>
      </c>
      <c r="F423" s="221" t="s">
        <v>1667</v>
      </c>
      <c r="G423" s="222" t="s">
        <v>581</v>
      </c>
      <c r="H423" s="223">
        <v>2</v>
      </c>
      <c r="I423" s="224"/>
      <c r="J423" s="225">
        <f>ROUND(I423*H423,2)</f>
        <v>0</v>
      </c>
      <c r="K423" s="221" t="s">
        <v>1</v>
      </c>
      <c r="L423" s="45"/>
      <c r="M423" s="226" t="s">
        <v>1</v>
      </c>
      <c r="N423" s="227" t="s">
        <v>41</v>
      </c>
      <c r="O423" s="92"/>
      <c r="P423" s="228">
        <f>O423*H423</f>
        <v>0</v>
      </c>
      <c r="Q423" s="228">
        <v>0</v>
      </c>
      <c r="R423" s="228">
        <f>Q423*H423</f>
        <v>0</v>
      </c>
      <c r="S423" s="228">
        <v>0</v>
      </c>
      <c r="T423" s="229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30" t="s">
        <v>144</v>
      </c>
      <c r="AT423" s="230" t="s">
        <v>139</v>
      </c>
      <c r="AU423" s="230" t="s">
        <v>84</v>
      </c>
      <c r="AY423" s="18" t="s">
        <v>136</v>
      </c>
      <c r="BE423" s="231">
        <f>IF(N423="základní",J423,0)</f>
        <v>0</v>
      </c>
      <c r="BF423" s="231">
        <f>IF(N423="snížená",J423,0)</f>
        <v>0</v>
      </c>
      <c r="BG423" s="231">
        <f>IF(N423="zákl. přenesená",J423,0)</f>
        <v>0</v>
      </c>
      <c r="BH423" s="231">
        <f>IF(N423="sníž. přenesená",J423,0)</f>
        <v>0</v>
      </c>
      <c r="BI423" s="231">
        <f>IF(N423="nulová",J423,0)</f>
        <v>0</v>
      </c>
      <c r="BJ423" s="18" t="s">
        <v>84</v>
      </c>
      <c r="BK423" s="231">
        <f>ROUND(I423*H423,2)</f>
        <v>0</v>
      </c>
      <c r="BL423" s="18" t="s">
        <v>144</v>
      </c>
      <c r="BM423" s="230" t="s">
        <v>1668</v>
      </c>
    </row>
    <row r="424" s="2" customFormat="1">
      <c r="A424" s="39"/>
      <c r="B424" s="40"/>
      <c r="C424" s="41"/>
      <c r="D424" s="232" t="s">
        <v>146</v>
      </c>
      <c r="E424" s="41"/>
      <c r="F424" s="233" t="s">
        <v>1667</v>
      </c>
      <c r="G424" s="41"/>
      <c r="H424" s="41"/>
      <c r="I424" s="234"/>
      <c r="J424" s="41"/>
      <c r="K424" s="41"/>
      <c r="L424" s="45"/>
      <c r="M424" s="235"/>
      <c r="N424" s="236"/>
      <c r="O424" s="92"/>
      <c r="P424" s="92"/>
      <c r="Q424" s="92"/>
      <c r="R424" s="92"/>
      <c r="S424" s="92"/>
      <c r="T424" s="93"/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T424" s="18" t="s">
        <v>146</v>
      </c>
      <c r="AU424" s="18" t="s">
        <v>84</v>
      </c>
    </row>
    <row r="425" s="2" customFormat="1" ht="16.5" customHeight="1">
      <c r="A425" s="39"/>
      <c r="B425" s="40"/>
      <c r="C425" s="219" t="s">
        <v>1669</v>
      </c>
      <c r="D425" s="219" t="s">
        <v>139</v>
      </c>
      <c r="E425" s="220" t="s">
        <v>1670</v>
      </c>
      <c r="F425" s="221" t="s">
        <v>1671</v>
      </c>
      <c r="G425" s="222" t="s">
        <v>581</v>
      </c>
      <c r="H425" s="223">
        <v>3</v>
      </c>
      <c r="I425" s="224"/>
      <c r="J425" s="225">
        <f>ROUND(I425*H425,2)</f>
        <v>0</v>
      </c>
      <c r="K425" s="221" t="s">
        <v>1</v>
      </c>
      <c r="L425" s="45"/>
      <c r="M425" s="226" t="s">
        <v>1</v>
      </c>
      <c r="N425" s="227" t="s">
        <v>41</v>
      </c>
      <c r="O425" s="92"/>
      <c r="P425" s="228">
        <f>O425*H425</f>
        <v>0</v>
      </c>
      <c r="Q425" s="228">
        <v>0</v>
      </c>
      <c r="R425" s="228">
        <f>Q425*H425</f>
        <v>0</v>
      </c>
      <c r="S425" s="228">
        <v>0</v>
      </c>
      <c r="T425" s="229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30" t="s">
        <v>144</v>
      </c>
      <c r="AT425" s="230" t="s">
        <v>139</v>
      </c>
      <c r="AU425" s="230" t="s">
        <v>84</v>
      </c>
      <c r="AY425" s="18" t="s">
        <v>136</v>
      </c>
      <c r="BE425" s="231">
        <f>IF(N425="základní",J425,0)</f>
        <v>0</v>
      </c>
      <c r="BF425" s="231">
        <f>IF(N425="snížená",J425,0)</f>
        <v>0</v>
      </c>
      <c r="BG425" s="231">
        <f>IF(N425="zákl. přenesená",J425,0)</f>
        <v>0</v>
      </c>
      <c r="BH425" s="231">
        <f>IF(N425="sníž. přenesená",J425,0)</f>
        <v>0</v>
      </c>
      <c r="BI425" s="231">
        <f>IF(N425="nulová",J425,0)</f>
        <v>0</v>
      </c>
      <c r="BJ425" s="18" t="s">
        <v>84</v>
      </c>
      <c r="BK425" s="231">
        <f>ROUND(I425*H425,2)</f>
        <v>0</v>
      </c>
      <c r="BL425" s="18" t="s">
        <v>144</v>
      </c>
      <c r="BM425" s="230" t="s">
        <v>1672</v>
      </c>
    </row>
    <row r="426" s="2" customFormat="1">
      <c r="A426" s="39"/>
      <c r="B426" s="40"/>
      <c r="C426" s="41"/>
      <c r="D426" s="232" t="s">
        <v>146</v>
      </c>
      <c r="E426" s="41"/>
      <c r="F426" s="233" t="s">
        <v>1671</v>
      </c>
      <c r="G426" s="41"/>
      <c r="H426" s="41"/>
      <c r="I426" s="234"/>
      <c r="J426" s="41"/>
      <c r="K426" s="41"/>
      <c r="L426" s="45"/>
      <c r="M426" s="235"/>
      <c r="N426" s="236"/>
      <c r="O426" s="92"/>
      <c r="P426" s="92"/>
      <c r="Q426" s="92"/>
      <c r="R426" s="92"/>
      <c r="S426" s="92"/>
      <c r="T426" s="93"/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T426" s="18" t="s">
        <v>146</v>
      </c>
      <c r="AU426" s="18" t="s">
        <v>84</v>
      </c>
    </row>
    <row r="427" s="2" customFormat="1" ht="24.15" customHeight="1">
      <c r="A427" s="39"/>
      <c r="B427" s="40"/>
      <c r="C427" s="219" t="s">
        <v>1464</v>
      </c>
      <c r="D427" s="219" t="s">
        <v>139</v>
      </c>
      <c r="E427" s="220" t="s">
        <v>1673</v>
      </c>
      <c r="F427" s="221" t="s">
        <v>1674</v>
      </c>
      <c r="G427" s="222" t="s">
        <v>581</v>
      </c>
      <c r="H427" s="223">
        <v>3</v>
      </c>
      <c r="I427" s="224"/>
      <c r="J427" s="225">
        <f>ROUND(I427*H427,2)</f>
        <v>0</v>
      </c>
      <c r="K427" s="221" t="s">
        <v>1</v>
      </c>
      <c r="L427" s="45"/>
      <c r="M427" s="226" t="s">
        <v>1</v>
      </c>
      <c r="N427" s="227" t="s">
        <v>41</v>
      </c>
      <c r="O427" s="92"/>
      <c r="P427" s="228">
        <f>O427*H427</f>
        <v>0</v>
      </c>
      <c r="Q427" s="228">
        <v>0</v>
      </c>
      <c r="R427" s="228">
        <f>Q427*H427</f>
        <v>0</v>
      </c>
      <c r="S427" s="228">
        <v>0</v>
      </c>
      <c r="T427" s="229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30" t="s">
        <v>144</v>
      </c>
      <c r="AT427" s="230" t="s">
        <v>139</v>
      </c>
      <c r="AU427" s="230" t="s">
        <v>84</v>
      </c>
      <c r="AY427" s="18" t="s">
        <v>136</v>
      </c>
      <c r="BE427" s="231">
        <f>IF(N427="základní",J427,0)</f>
        <v>0</v>
      </c>
      <c r="BF427" s="231">
        <f>IF(N427="snížená",J427,0)</f>
        <v>0</v>
      </c>
      <c r="BG427" s="231">
        <f>IF(N427="zákl. přenesená",J427,0)</f>
        <v>0</v>
      </c>
      <c r="BH427" s="231">
        <f>IF(N427="sníž. přenesená",J427,0)</f>
        <v>0</v>
      </c>
      <c r="BI427" s="231">
        <f>IF(N427="nulová",J427,0)</f>
        <v>0</v>
      </c>
      <c r="BJ427" s="18" t="s">
        <v>84</v>
      </c>
      <c r="BK427" s="231">
        <f>ROUND(I427*H427,2)</f>
        <v>0</v>
      </c>
      <c r="BL427" s="18" t="s">
        <v>144</v>
      </c>
      <c r="BM427" s="230" t="s">
        <v>1675</v>
      </c>
    </row>
    <row r="428" s="2" customFormat="1">
      <c r="A428" s="39"/>
      <c r="B428" s="40"/>
      <c r="C428" s="41"/>
      <c r="D428" s="232" t="s">
        <v>146</v>
      </c>
      <c r="E428" s="41"/>
      <c r="F428" s="233" t="s">
        <v>1674</v>
      </c>
      <c r="G428" s="41"/>
      <c r="H428" s="41"/>
      <c r="I428" s="234"/>
      <c r="J428" s="41"/>
      <c r="K428" s="41"/>
      <c r="L428" s="45"/>
      <c r="M428" s="235"/>
      <c r="N428" s="236"/>
      <c r="O428" s="92"/>
      <c r="P428" s="92"/>
      <c r="Q428" s="92"/>
      <c r="R428" s="92"/>
      <c r="S428" s="92"/>
      <c r="T428" s="93"/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T428" s="18" t="s">
        <v>146</v>
      </c>
      <c r="AU428" s="18" t="s">
        <v>84</v>
      </c>
    </row>
    <row r="429" s="2" customFormat="1" ht="16.5" customHeight="1">
      <c r="A429" s="39"/>
      <c r="B429" s="40"/>
      <c r="C429" s="219" t="s">
        <v>1676</v>
      </c>
      <c r="D429" s="219" t="s">
        <v>139</v>
      </c>
      <c r="E429" s="220" t="s">
        <v>1677</v>
      </c>
      <c r="F429" s="221" t="s">
        <v>1678</v>
      </c>
      <c r="G429" s="222" t="s">
        <v>357</v>
      </c>
      <c r="H429" s="223">
        <v>503</v>
      </c>
      <c r="I429" s="224"/>
      <c r="J429" s="225">
        <f>ROUND(I429*H429,2)</f>
        <v>0</v>
      </c>
      <c r="K429" s="221" t="s">
        <v>1</v>
      </c>
      <c r="L429" s="45"/>
      <c r="M429" s="226" t="s">
        <v>1</v>
      </c>
      <c r="N429" s="227" t="s">
        <v>41</v>
      </c>
      <c r="O429" s="92"/>
      <c r="P429" s="228">
        <f>O429*H429</f>
        <v>0</v>
      </c>
      <c r="Q429" s="228">
        <v>0</v>
      </c>
      <c r="R429" s="228">
        <f>Q429*H429</f>
        <v>0</v>
      </c>
      <c r="S429" s="228">
        <v>0</v>
      </c>
      <c r="T429" s="229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30" t="s">
        <v>144</v>
      </c>
      <c r="AT429" s="230" t="s">
        <v>139</v>
      </c>
      <c r="AU429" s="230" t="s">
        <v>84</v>
      </c>
      <c r="AY429" s="18" t="s">
        <v>136</v>
      </c>
      <c r="BE429" s="231">
        <f>IF(N429="základní",J429,0)</f>
        <v>0</v>
      </c>
      <c r="BF429" s="231">
        <f>IF(N429="snížená",J429,0)</f>
        <v>0</v>
      </c>
      <c r="BG429" s="231">
        <f>IF(N429="zákl. přenesená",J429,0)</f>
        <v>0</v>
      </c>
      <c r="BH429" s="231">
        <f>IF(N429="sníž. přenesená",J429,0)</f>
        <v>0</v>
      </c>
      <c r="BI429" s="231">
        <f>IF(N429="nulová",J429,0)</f>
        <v>0</v>
      </c>
      <c r="BJ429" s="18" t="s">
        <v>84</v>
      </c>
      <c r="BK429" s="231">
        <f>ROUND(I429*H429,2)</f>
        <v>0</v>
      </c>
      <c r="BL429" s="18" t="s">
        <v>144</v>
      </c>
      <c r="BM429" s="230" t="s">
        <v>1679</v>
      </c>
    </row>
    <row r="430" s="2" customFormat="1">
      <c r="A430" s="39"/>
      <c r="B430" s="40"/>
      <c r="C430" s="41"/>
      <c r="D430" s="232" t="s">
        <v>146</v>
      </c>
      <c r="E430" s="41"/>
      <c r="F430" s="233" t="s">
        <v>1678</v>
      </c>
      <c r="G430" s="41"/>
      <c r="H430" s="41"/>
      <c r="I430" s="234"/>
      <c r="J430" s="41"/>
      <c r="K430" s="41"/>
      <c r="L430" s="45"/>
      <c r="M430" s="235"/>
      <c r="N430" s="236"/>
      <c r="O430" s="92"/>
      <c r="P430" s="92"/>
      <c r="Q430" s="92"/>
      <c r="R430" s="92"/>
      <c r="S430" s="92"/>
      <c r="T430" s="93"/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T430" s="18" t="s">
        <v>146</v>
      </c>
      <c r="AU430" s="18" t="s">
        <v>84</v>
      </c>
    </row>
    <row r="431" s="14" customFormat="1">
      <c r="A431" s="14"/>
      <c r="B431" s="249"/>
      <c r="C431" s="250"/>
      <c r="D431" s="232" t="s">
        <v>150</v>
      </c>
      <c r="E431" s="251" t="s">
        <v>1</v>
      </c>
      <c r="F431" s="252" t="s">
        <v>1680</v>
      </c>
      <c r="G431" s="250"/>
      <c r="H431" s="253">
        <v>503</v>
      </c>
      <c r="I431" s="254"/>
      <c r="J431" s="250"/>
      <c r="K431" s="250"/>
      <c r="L431" s="255"/>
      <c r="M431" s="256"/>
      <c r="N431" s="257"/>
      <c r="O431" s="257"/>
      <c r="P431" s="257"/>
      <c r="Q431" s="257"/>
      <c r="R431" s="257"/>
      <c r="S431" s="257"/>
      <c r="T431" s="258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59" t="s">
        <v>150</v>
      </c>
      <c r="AU431" s="259" t="s">
        <v>84</v>
      </c>
      <c r="AV431" s="14" t="s">
        <v>86</v>
      </c>
      <c r="AW431" s="14" t="s">
        <v>32</v>
      </c>
      <c r="AX431" s="14" t="s">
        <v>76</v>
      </c>
      <c r="AY431" s="259" t="s">
        <v>136</v>
      </c>
    </row>
    <row r="432" s="15" customFormat="1">
      <c r="A432" s="15"/>
      <c r="B432" s="260"/>
      <c r="C432" s="261"/>
      <c r="D432" s="232" t="s">
        <v>150</v>
      </c>
      <c r="E432" s="262" t="s">
        <v>1</v>
      </c>
      <c r="F432" s="263" t="s">
        <v>153</v>
      </c>
      <c r="G432" s="261"/>
      <c r="H432" s="264">
        <v>503</v>
      </c>
      <c r="I432" s="265"/>
      <c r="J432" s="261"/>
      <c r="K432" s="261"/>
      <c r="L432" s="266"/>
      <c r="M432" s="267"/>
      <c r="N432" s="268"/>
      <c r="O432" s="268"/>
      <c r="P432" s="268"/>
      <c r="Q432" s="268"/>
      <c r="R432" s="268"/>
      <c r="S432" s="268"/>
      <c r="T432" s="269"/>
      <c r="U432" s="15"/>
      <c r="V432" s="15"/>
      <c r="W432" s="15"/>
      <c r="X432" s="15"/>
      <c r="Y432" s="15"/>
      <c r="Z432" s="15"/>
      <c r="AA432" s="15"/>
      <c r="AB432" s="15"/>
      <c r="AC432" s="15"/>
      <c r="AD432" s="15"/>
      <c r="AE432" s="15"/>
      <c r="AT432" s="270" t="s">
        <v>150</v>
      </c>
      <c r="AU432" s="270" t="s">
        <v>84</v>
      </c>
      <c r="AV432" s="15" t="s">
        <v>144</v>
      </c>
      <c r="AW432" s="15" t="s">
        <v>32</v>
      </c>
      <c r="AX432" s="15" t="s">
        <v>84</v>
      </c>
      <c r="AY432" s="270" t="s">
        <v>136</v>
      </c>
    </row>
    <row r="433" s="2" customFormat="1" ht="16.5" customHeight="1">
      <c r="A433" s="39"/>
      <c r="B433" s="40"/>
      <c r="C433" s="219" t="s">
        <v>1468</v>
      </c>
      <c r="D433" s="219" t="s">
        <v>139</v>
      </c>
      <c r="E433" s="220" t="s">
        <v>1681</v>
      </c>
      <c r="F433" s="221" t="s">
        <v>1682</v>
      </c>
      <c r="G433" s="222" t="s">
        <v>357</v>
      </c>
      <c r="H433" s="223">
        <v>503</v>
      </c>
      <c r="I433" s="224"/>
      <c r="J433" s="225">
        <f>ROUND(I433*H433,2)</f>
        <v>0</v>
      </c>
      <c r="K433" s="221" t="s">
        <v>1</v>
      </c>
      <c r="L433" s="45"/>
      <c r="M433" s="226" t="s">
        <v>1</v>
      </c>
      <c r="N433" s="227" t="s">
        <v>41</v>
      </c>
      <c r="O433" s="92"/>
      <c r="P433" s="228">
        <f>O433*H433</f>
        <v>0</v>
      </c>
      <c r="Q433" s="228">
        <v>0</v>
      </c>
      <c r="R433" s="228">
        <f>Q433*H433</f>
        <v>0</v>
      </c>
      <c r="S433" s="228">
        <v>0</v>
      </c>
      <c r="T433" s="229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30" t="s">
        <v>144</v>
      </c>
      <c r="AT433" s="230" t="s">
        <v>139</v>
      </c>
      <c r="AU433" s="230" t="s">
        <v>84</v>
      </c>
      <c r="AY433" s="18" t="s">
        <v>136</v>
      </c>
      <c r="BE433" s="231">
        <f>IF(N433="základní",J433,0)</f>
        <v>0</v>
      </c>
      <c r="BF433" s="231">
        <f>IF(N433="snížená",J433,0)</f>
        <v>0</v>
      </c>
      <c r="BG433" s="231">
        <f>IF(N433="zákl. přenesená",J433,0)</f>
        <v>0</v>
      </c>
      <c r="BH433" s="231">
        <f>IF(N433="sníž. přenesená",J433,0)</f>
        <v>0</v>
      </c>
      <c r="BI433" s="231">
        <f>IF(N433="nulová",J433,0)</f>
        <v>0</v>
      </c>
      <c r="BJ433" s="18" t="s">
        <v>84</v>
      </c>
      <c r="BK433" s="231">
        <f>ROUND(I433*H433,2)</f>
        <v>0</v>
      </c>
      <c r="BL433" s="18" t="s">
        <v>144</v>
      </c>
      <c r="BM433" s="230" t="s">
        <v>515</v>
      </c>
    </row>
    <row r="434" s="2" customFormat="1">
      <c r="A434" s="39"/>
      <c r="B434" s="40"/>
      <c r="C434" s="41"/>
      <c r="D434" s="232" t="s">
        <v>146</v>
      </c>
      <c r="E434" s="41"/>
      <c r="F434" s="233" t="s">
        <v>1682</v>
      </c>
      <c r="G434" s="41"/>
      <c r="H434" s="41"/>
      <c r="I434" s="234"/>
      <c r="J434" s="41"/>
      <c r="K434" s="41"/>
      <c r="L434" s="45"/>
      <c r="M434" s="235"/>
      <c r="N434" s="236"/>
      <c r="O434" s="92"/>
      <c r="P434" s="92"/>
      <c r="Q434" s="92"/>
      <c r="R434" s="92"/>
      <c r="S434" s="92"/>
      <c r="T434" s="93"/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T434" s="18" t="s">
        <v>146</v>
      </c>
      <c r="AU434" s="18" t="s">
        <v>84</v>
      </c>
    </row>
    <row r="435" s="2" customFormat="1" ht="16.5" customHeight="1">
      <c r="A435" s="39"/>
      <c r="B435" s="40"/>
      <c r="C435" s="219" t="s">
        <v>1683</v>
      </c>
      <c r="D435" s="219" t="s">
        <v>139</v>
      </c>
      <c r="E435" s="220" t="s">
        <v>1684</v>
      </c>
      <c r="F435" s="221" t="s">
        <v>1685</v>
      </c>
      <c r="G435" s="222" t="s">
        <v>357</v>
      </c>
      <c r="H435" s="223">
        <v>180</v>
      </c>
      <c r="I435" s="224"/>
      <c r="J435" s="225">
        <f>ROUND(I435*H435,2)</f>
        <v>0</v>
      </c>
      <c r="K435" s="221" t="s">
        <v>1</v>
      </c>
      <c r="L435" s="45"/>
      <c r="M435" s="226" t="s">
        <v>1</v>
      </c>
      <c r="N435" s="227" t="s">
        <v>41</v>
      </c>
      <c r="O435" s="92"/>
      <c r="P435" s="228">
        <f>O435*H435</f>
        <v>0</v>
      </c>
      <c r="Q435" s="228">
        <v>0</v>
      </c>
      <c r="R435" s="228">
        <f>Q435*H435</f>
        <v>0</v>
      </c>
      <c r="S435" s="228">
        <v>0</v>
      </c>
      <c r="T435" s="229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30" t="s">
        <v>144</v>
      </c>
      <c r="AT435" s="230" t="s">
        <v>139</v>
      </c>
      <c r="AU435" s="230" t="s">
        <v>84</v>
      </c>
      <c r="AY435" s="18" t="s">
        <v>136</v>
      </c>
      <c r="BE435" s="231">
        <f>IF(N435="základní",J435,0)</f>
        <v>0</v>
      </c>
      <c r="BF435" s="231">
        <f>IF(N435="snížená",J435,0)</f>
        <v>0</v>
      </c>
      <c r="BG435" s="231">
        <f>IF(N435="zákl. přenesená",J435,0)</f>
        <v>0</v>
      </c>
      <c r="BH435" s="231">
        <f>IF(N435="sníž. přenesená",J435,0)</f>
        <v>0</v>
      </c>
      <c r="BI435" s="231">
        <f>IF(N435="nulová",J435,0)</f>
        <v>0</v>
      </c>
      <c r="BJ435" s="18" t="s">
        <v>84</v>
      </c>
      <c r="BK435" s="231">
        <f>ROUND(I435*H435,2)</f>
        <v>0</v>
      </c>
      <c r="BL435" s="18" t="s">
        <v>144</v>
      </c>
      <c r="BM435" s="230" t="s">
        <v>527</v>
      </c>
    </row>
    <row r="436" s="2" customFormat="1">
      <c r="A436" s="39"/>
      <c r="B436" s="40"/>
      <c r="C436" s="41"/>
      <c r="D436" s="232" t="s">
        <v>146</v>
      </c>
      <c r="E436" s="41"/>
      <c r="F436" s="233" t="s">
        <v>1685</v>
      </c>
      <c r="G436" s="41"/>
      <c r="H436" s="41"/>
      <c r="I436" s="234"/>
      <c r="J436" s="41"/>
      <c r="K436" s="41"/>
      <c r="L436" s="45"/>
      <c r="M436" s="235"/>
      <c r="N436" s="236"/>
      <c r="O436" s="92"/>
      <c r="P436" s="92"/>
      <c r="Q436" s="92"/>
      <c r="R436" s="92"/>
      <c r="S436" s="92"/>
      <c r="T436" s="93"/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T436" s="18" t="s">
        <v>146</v>
      </c>
      <c r="AU436" s="18" t="s">
        <v>84</v>
      </c>
    </row>
    <row r="437" s="2" customFormat="1" ht="21.75" customHeight="1">
      <c r="A437" s="39"/>
      <c r="B437" s="40"/>
      <c r="C437" s="219" t="s">
        <v>1471</v>
      </c>
      <c r="D437" s="219" t="s">
        <v>139</v>
      </c>
      <c r="E437" s="220" t="s">
        <v>1686</v>
      </c>
      <c r="F437" s="221" t="s">
        <v>1687</v>
      </c>
      <c r="G437" s="222" t="s">
        <v>184</v>
      </c>
      <c r="H437" s="223">
        <v>2.7999999999999998</v>
      </c>
      <c r="I437" s="224"/>
      <c r="J437" s="225">
        <f>ROUND(I437*H437,2)</f>
        <v>0</v>
      </c>
      <c r="K437" s="221" t="s">
        <v>1</v>
      </c>
      <c r="L437" s="45"/>
      <c r="M437" s="226" t="s">
        <v>1</v>
      </c>
      <c r="N437" s="227" t="s">
        <v>41</v>
      </c>
      <c r="O437" s="92"/>
      <c r="P437" s="228">
        <f>O437*H437</f>
        <v>0</v>
      </c>
      <c r="Q437" s="228">
        <v>0</v>
      </c>
      <c r="R437" s="228">
        <f>Q437*H437</f>
        <v>0</v>
      </c>
      <c r="S437" s="228">
        <v>0</v>
      </c>
      <c r="T437" s="229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30" t="s">
        <v>144</v>
      </c>
      <c r="AT437" s="230" t="s">
        <v>139</v>
      </c>
      <c r="AU437" s="230" t="s">
        <v>84</v>
      </c>
      <c r="AY437" s="18" t="s">
        <v>136</v>
      </c>
      <c r="BE437" s="231">
        <f>IF(N437="základní",J437,0)</f>
        <v>0</v>
      </c>
      <c r="BF437" s="231">
        <f>IF(N437="snížená",J437,0)</f>
        <v>0</v>
      </c>
      <c r="BG437" s="231">
        <f>IF(N437="zákl. přenesená",J437,0)</f>
        <v>0</v>
      </c>
      <c r="BH437" s="231">
        <f>IF(N437="sníž. přenesená",J437,0)</f>
        <v>0</v>
      </c>
      <c r="BI437" s="231">
        <f>IF(N437="nulová",J437,0)</f>
        <v>0</v>
      </c>
      <c r="BJ437" s="18" t="s">
        <v>84</v>
      </c>
      <c r="BK437" s="231">
        <f>ROUND(I437*H437,2)</f>
        <v>0</v>
      </c>
      <c r="BL437" s="18" t="s">
        <v>144</v>
      </c>
      <c r="BM437" s="230" t="s">
        <v>537</v>
      </c>
    </row>
    <row r="438" s="2" customFormat="1">
      <c r="A438" s="39"/>
      <c r="B438" s="40"/>
      <c r="C438" s="41"/>
      <c r="D438" s="232" t="s">
        <v>146</v>
      </c>
      <c r="E438" s="41"/>
      <c r="F438" s="233" t="s">
        <v>1687</v>
      </c>
      <c r="G438" s="41"/>
      <c r="H438" s="41"/>
      <c r="I438" s="234"/>
      <c r="J438" s="41"/>
      <c r="K438" s="41"/>
      <c r="L438" s="45"/>
      <c r="M438" s="235"/>
      <c r="N438" s="236"/>
      <c r="O438" s="92"/>
      <c r="P438" s="92"/>
      <c r="Q438" s="92"/>
      <c r="R438" s="92"/>
      <c r="S438" s="92"/>
      <c r="T438" s="93"/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T438" s="18" t="s">
        <v>146</v>
      </c>
      <c r="AU438" s="18" t="s">
        <v>84</v>
      </c>
    </row>
    <row r="439" s="2" customFormat="1" ht="16.5" customHeight="1">
      <c r="A439" s="39"/>
      <c r="B439" s="40"/>
      <c r="C439" s="219" t="s">
        <v>1688</v>
      </c>
      <c r="D439" s="219" t="s">
        <v>139</v>
      </c>
      <c r="E439" s="220" t="s">
        <v>1497</v>
      </c>
      <c r="F439" s="221" t="s">
        <v>1498</v>
      </c>
      <c r="G439" s="222" t="s">
        <v>1499</v>
      </c>
      <c r="H439" s="223">
        <v>50</v>
      </c>
      <c r="I439" s="224"/>
      <c r="J439" s="225">
        <f>ROUND(I439*H439,2)</f>
        <v>0</v>
      </c>
      <c r="K439" s="221" t="s">
        <v>1</v>
      </c>
      <c r="L439" s="45"/>
      <c r="M439" s="226" t="s">
        <v>1</v>
      </c>
      <c r="N439" s="227" t="s">
        <v>41</v>
      </c>
      <c r="O439" s="92"/>
      <c r="P439" s="228">
        <f>O439*H439</f>
        <v>0</v>
      </c>
      <c r="Q439" s="228">
        <v>0</v>
      </c>
      <c r="R439" s="228">
        <f>Q439*H439</f>
        <v>0</v>
      </c>
      <c r="S439" s="228">
        <v>0</v>
      </c>
      <c r="T439" s="229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30" t="s">
        <v>144</v>
      </c>
      <c r="AT439" s="230" t="s">
        <v>139</v>
      </c>
      <c r="AU439" s="230" t="s">
        <v>84</v>
      </c>
      <c r="AY439" s="18" t="s">
        <v>136</v>
      </c>
      <c r="BE439" s="231">
        <f>IF(N439="základní",J439,0)</f>
        <v>0</v>
      </c>
      <c r="BF439" s="231">
        <f>IF(N439="snížená",J439,0)</f>
        <v>0</v>
      </c>
      <c r="BG439" s="231">
        <f>IF(N439="zákl. přenesená",J439,0)</f>
        <v>0</v>
      </c>
      <c r="BH439" s="231">
        <f>IF(N439="sníž. přenesená",J439,0)</f>
        <v>0</v>
      </c>
      <c r="BI439" s="231">
        <f>IF(N439="nulová",J439,0)</f>
        <v>0</v>
      </c>
      <c r="BJ439" s="18" t="s">
        <v>84</v>
      </c>
      <c r="BK439" s="231">
        <f>ROUND(I439*H439,2)</f>
        <v>0</v>
      </c>
      <c r="BL439" s="18" t="s">
        <v>144</v>
      </c>
      <c r="BM439" s="230" t="s">
        <v>546</v>
      </c>
    </row>
    <row r="440" s="2" customFormat="1">
      <c r="A440" s="39"/>
      <c r="B440" s="40"/>
      <c r="C440" s="41"/>
      <c r="D440" s="232" t="s">
        <v>146</v>
      </c>
      <c r="E440" s="41"/>
      <c r="F440" s="233" t="s">
        <v>1498</v>
      </c>
      <c r="G440" s="41"/>
      <c r="H440" s="41"/>
      <c r="I440" s="234"/>
      <c r="J440" s="41"/>
      <c r="K440" s="41"/>
      <c r="L440" s="45"/>
      <c r="M440" s="235"/>
      <c r="N440" s="236"/>
      <c r="O440" s="92"/>
      <c r="P440" s="92"/>
      <c r="Q440" s="92"/>
      <c r="R440" s="92"/>
      <c r="S440" s="92"/>
      <c r="T440" s="93"/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T440" s="18" t="s">
        <v>146</v>
      </c>
      <c r="AU440" s="18" t="s">
        <v>84</v>
      </c>
    </row>
    <row r="441" s="12" customFormat="1" ht="25.92" customHeight="1">
      <c r="A441" s="12"/>
      <c r="B441" s="203"/>
      <c r="C441" s="204"/>
      <c r="D441" s="205" t="s">
        <v>75</v>
      </c>
      <c r="E441" s="206" t="s">
        <v>1689</v>
      </c>
      <c r="F441" s="206" t="s">
        <v>1690</v>
      </c>
      <c r="G441" s="204"/>
      <c r="H441" s="204"/>
      <c r="I441" s="207"/>
      <c r="J441" s="208">
        <f>BK441</f>
        <v>0</v>
      </c>
      <c r="K441" s="204"/>
      <c r="L441" s="209"/>
      <c r="M441" s="210"/>
      <c r="N441" s="211"/>
      <c r="O441" s="211"/>
      <c r="P441" s="212">
        <f>SUM(P442:P449)</f>
        <v>0</v>
      </c>
      <c r="Q441" s="211"/>
      <c r="R441" s="212">
        <f>SUM(R442:R449)</f>
        <v>0</v>
      </c>
      <c r="S441" s="211"/>
      <c r="T441" s="213">
        <f>SUM(T442:T449)</f>
        <v>0</v>
      </c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R441" s="214" t="s">
        <v>84</v>
      </c>
      <c r="AT441" s="215" t="s">
        <v>75</v>
      </c>
      <c r="AU441" s="215" t="s">
        <v>76</v>
      </c>
      <c r="AY441" s="214" t="s">
        <v>136</v>
      </c>
      <c r="BK441" s="216">
        <f>SUM(BK442:BK449)</f>
        <v>0</v>
      </c>
    </row>
    <row r="442" s="2" customFormat="1" ht="16.5" customHeight="1">
      <c r="A442" s="39"/>
      <c r="B442" s="40"/>
      <c r="C442" s="219" t="s">
        <v>1475</v>
      </c>
      <c r="D442" s="219" t="s">
        <v>139</v>
      </c>
      <c r="E442" s="220" t="s">
        <v>1691</v>
      </c>
      <c r="F442" s="221" t="s">
        <v>1692</v>
      </c>
      <c r="G442" s="222" t="s">
        <v>581</v>
      </c>
      <c r="H442" s="223">
        <v>2</v>
      </c>
      <c r="I442" s="224"/>
      <c r="J442" s="225">
        <f>ROUND(I442*H442,2)</f>
        <v>0</v>
      </c>
      <c r="K442" s="221" t="s">
        <v>1</v>
      </c>
      <c r="L442" s="45"/>
      <c r="M442" s="226" t="s">
        <v>1</v>
      </c>
      <c r="N442" s="227" t="s">
        <v>41</v>
      </c>
      <c r="O442" s="92"/>
      <c r="P442" s="228">
        <f>O442*H442</f>
        <v>0</v>
      </c>
      <c r="Q442" s="228">
        <v>0</v>
      </c>
      <c r="R442" s="228">
        <f>Q442*H442</f>
        <v>0</v>
      </c>
      <c r="S442" s="228">
        <v>0</v>
      </c>
      <c r="T442" s="229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30" t="s">
        <v>144</v>
      </c>
      <c r="AT442" s="230" t="s">
        <v>139</v>
      </c>
      <c r="AU442" s="230" t="s">
        <v>84</v>
      </c>
      <c r="AY442" s="18" t="s">
        <v>136</v>
      </c>
      <c r="BE442" s="231">
        <f>IF(N442="základní",J442,0)</f>
        <v>0</v>
      </c>
      <c r="BF442" s="231">
        <f>IF(N442="snížená",J442,0)</f>
        <v>0</v>
      </c>
      <c r="BG442" s="231">
        <f>IF(N442="zákl. přenesená",J442,0)</f>
        <v>0</v>
      </c>
      <c r="BH442" s="231">
        <f>IF(N442="sníž. přenesená",J442,0)</f>
        <v>0</v>
      </c>
      <c r="BI442" s="231">
        <f>IF(N442="nulová",J442,0)</f>
        <v>0</v>
      </c>
      <c r="BJ442" s="18" t="s">
        <v>84</v>
      </c>
      <c r="BK442" s="231">
        <f>ROUND(I442*H442,2)</f>
        <v>0</v>
      </c>
      <c r="BL442" s="18" t="s">
        <v>144</v>
      </c>
      <c r="BM442" s="230" t="s">
        <v>554</v>
      </c>
    </row>
    <row r="443" s="2" customFormat="1">
      <c r="A443" s="39"/>
      <c r="B443" s="40"/>
      <c r="C443" s="41"/>
      <c r="D443" s="232" t="s">
        <v>146</v>
      </c>
      <c r="E443" s="41"/>
      <c r="F443" s="233" t="s">
        <v>1692</v>
      </c>
      <c r="G443" s="41"/>
      <c r="H443" s="41"/>
      <c r="I443" s="234"/>
      <c r="J443" s="41"/>
      <c r="K443" s="41"/>
      <c r="L443" s="45"/>
      <c r="M443" s="235"/>
      <c r="N443" s="236"/>
      <c r="O443" s="92"/>
      <c r="P443" s="92"/>
      <c r="Q443" s="92"/>
      <c r="R443" s="92"/>
      <c r="S443" s="92"/>
      <c r="T443" s="93"/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T443" s="18" t="s">
        <v>146</v>
      </c>
      <c r="AU443" s="18" t="s">
        <v>84</v>
      </c>
    </row>
    <row r="444" s="2" customFormat="1" ht="16.5" customHeight="1">
      <c r="A444" s="39"/>
      <c r="B444" s="40"/>
      <c r="C444" s="219" t="s">
        <v>1693</v>
      </c>
      <c r="D444" s="219" t="s">
        <v>139</v>
      </c>
      <c r="E444" s="220" t="s">
        <v>1694</v>
      </c>
      <c r="F444" s="221" t="s">
        <v>1695</v>
      </c>
      <c r="G444" s="222" t="s">
        <v>581</v>
      </c>
      <c r="H444" s="223">
        <v>2</v>
      </c>
      <c r="I444" s="224"/>
      <c r="J444" s="225">
        <f>ROUND(I444*H444,2)</f>
        <v>0</v>
      </c>
      <c r="K444" s="221" t="s">
        <v>1</v>
      </c>
      <c r="L444" s="45"/>
      <c r="M444" s="226" t="s">
        <v>1</v>
      </c>
      <c r="N444" s="227" t="s">
        <v>41</v>
      </c>
      <c r="O444" s="92"/>
      <c r="P444" s="228">
        <f>O444*H444</f>
        <v>0</v>
      </c>
      <c r="Q444" s="228">
        <v>0</v>
      </c>
      <c r="R444" s="228">
        <f>Q444*H444</f>
        <v>0</v>
      </c>
      <c r="S444" s="228">
        <v>0</v>
      </c>
      <c r="T444" s="229">
        <f>S444*H444</f>
        <v>0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30" t="s">
        <v>144</v>
      </c>
      <c r="AT444" s="230" t="s">
        <v>139</v>
      </c>
      <c r="AU444" s="230" t="s">
        <v>84</v>
      </c>
      <c r="AY444" s="18" t="s">
        <v>136</v>
      </c>
      <c r="BE444" s="231">
        <f>IF(N444="základní",J444,0)</f>
        <v>0</v>
      </c>
      <c r="BF444" s="231">
        <f>IF(N444="snížená",J444,0)</f>
        <v>0</v>
      </c>
      <c r="BG444" s="231">
        <f>IF(N444="zákl. přenesená",J444,0)</f>
        <v>0</v>
      </c>
      <c r="BH444" s="231">
        <f>IF(N444="sníž. přenesená",J444,0)</f>
        <v>0</v>
      </c>
      <c r="BI444" s="231">
        <f>IF(N444="nulová",J444,0)</f>
        <v>0</v>
      </c>
      <c r="BJ444" s="18" t="s">
        <v>84</v>
      </c>
      <c r="BK444" s="231">
        <f>ROUND(I444*H444,2)</f>
        <v>0</v>
      </c>
      <c r="BL444" s="18" t="s">
        <v>144</v>
      </c>
      <c r="BM444" s="230" t="s">
        <v>1696</v>
      </c>
    </row>
    <row r="445" s="2" customFormat="1">
      <c r="A445" s="39"/>
      <c r="B445" s="40"/>
      <c r="C445" s="41"/>
      <c r="D445" s="232" t="s">
        <v>146</v>
      </c>
      <c r="E445" s="41"/>
      <c r="F445" s="233" t="s">
        <v>1695</v>
      </c>
      <c r="G445" s="41"/>
      <c r="H445" s="41"/>
      <c r="I445" s="234"/>
      <c r="J445" s="41"/>
      <c r="K445" s="41"/>
      <c r="L445" s="45"/>
      <c r="M445" s="235"/>
      <c r="N445" s="236"/>
      <c r="O445" s="92"/>
      <c r="P445" s="92"/>
      <c r="Q445" s="92"/>
      <c r="R445" s="92"/>
      <c r="S445" s="92"/>
      <c r="T445" s="93"/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T445" s="18" t="s">
        <v>146</v>
      </c>
      <c r="AU445" s="18" t="s">
        <v>84</v>
      </c>
    </row>
    <row r="446" s="2" customFormat="1" ht="16.5" customHeight="1">
      <c r="A446" s="39"/>
      <c r="B446" s="40"/>
      <c r="C446" s="219" t="s">
        <v>288</v>
      </c>
      <c r="D446" s="219" t="s">
        <v>139</v>
      </c>
      <c r="E446" s="220" t="s">
        <v>1697</v>
      </c>
      <c r="F446" s="221" t="s">
        <v>1698</v>
      </c>
      <c r="G446" s="222" t="s">
        <v>744</v>
      </c>
      <c r="H446" s="223">
        <v>2</v>
      </c>
      <c r="I446" s="224"/>
      <c r="J446" s="225">
        <f>ROUND(I446*H446,2)</f>
        <v>0</v>
      </c>
      <c r="K446" s="221" t="s">
        <v>1</v>
      </c>
      <c r="L446" s="45"/>
      <c r="M446" s="226" t="s">
        <v>1</v>
      </c>
      <c r="N446" s="227" t="s">
        <v>41</v>
      </c>
      <c r="O446" s="92"/>
      <c r="P446" s="228">
        <f>O446*H446</f>
        <v>0</v>
      </c>
      <c r="Q446" s="228">
        <v>0</v>
      </c>
      <c r="R446" s="228">
        <f>Q446*H446</f>
        <v>0</v>
      </c>
      <c r="S446" s="228">
        <v>0</v>
      </c>
      <c r="T446" s="229">
        <f>S446*H446</f>
        <v>0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30" t="s">
        <v>144</v>
      </c>
      <c r="AT446" s="230" t="s">
        <v>139</v>
      </c>
      <c r="AU446" s="230" t="s">
        <v>84</v>
      </c>
      <c r="AY446" s="18" t="s">
        <v>136</v>
      </c>
      <c r="BE446" s="231">
        <f>IF(N446="základní",J446,0)</f>
        <v>0</v>
      </c>
      <c r="BF446" s="231">
        <f>IF(N446="snížená",J446,0)</f>
        <v>0</v>
      </c>
      <c r="BG446" s="231">
        <f>IF(N446="zákl. přenesená",J446,0)</f>
        <v>0</v>
      </c>
      <c r="BH446" s="231">
        <f>IF(N446="sníž. přenesená",J446,0)</f>
        <v>0</v>
      </c>
      <c r="BI446" s="231">
        <f>IF(N446="nulová",J446,0)</f>
        <v>0</v>
      </c>
      <c r="BJ446" s="18" t="s">
        <v>84</v>
      </c>
      <c r="BK446" s="231">
        <f>ROUND(I446*H446,2)</f>
        <v>0</v>
      </c>
      <c r="BL446" s="18" t="s">
        <v>144</v>
      </c>
      <c r="BM446" s="230" t="s">
        <v>562</v>
      </c>
    </row>
    <row r="447" s="2" customFormat="1">
      <c r="A447" s="39"/>
      <c r="B447" s="40"/>
      <c r="C447" s="41"/>
      <c r="D447" s="232" t="s">
        <v>146</v>
      </c>
      <c r="E447" s="41"/>
      <c r="F447" s="233" t="s">
        <v>1698</v>
      </c>
      <c r="G447" s="41"/>
      <c r="H447" s="41"/>
      <c r="I447" s="234"/>
      <c r="J447" s="41"/>
      <c r="K447" s="41"/>
      <c r="L447" s="45"/>
      <c r="M447" s="235"/>
      <c r="N447" s="236"/>
      <c r="O447" s="92"/>
      <c r="P447" s="92"/>
      <c r="Q447" s="92"/>
      <c r="R447" s="92"/>
      <c r="S447" s="92"/>
      <c r="T447" s="93"/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T447" s="18" t="s">
        <v>146</v>
      </c>
      <c r="AU447" s="18" t="s">
        <v>84</v>
      </c>
    </row>
    <row r="448" s="2" customFormat="1" ht="16.5" customHeight="1">
      <c r="A448" s="39"/>
      <c r="B448" s="40"/>
      <c r="C448" s="219" t="s">
        <v>300</v>
      </c>
      <c r="D448" s="219" t="s">
        <v>139</v>
      </c>
      <c r="E448" s="220" t="s">
        <v>1699</v>
      </c>
      <c r="F448" s="221" t="s">
        <v>1700</v>
      </c>
      <c r="G448" s="222" t="s">
        <v>744</v>
      </c>
      <c r="H448" s="223">
        <v>2</v>
      </c>
      <c r="I448" s="224"/>
      <c r="J448" s="225">
        <f>ROUND(I448*H448,2)</f>
        <v>0</v>
      </c>
      <c r="K448" s="221" t="s">
        <v>1</v>
      </c>
      <c r="L448" s="45"/>
      <c r="M448" s="226" t="s">
        <v>1</v>
      </c>
      <c r="N448" s="227" t="s">
        <v>41</v>
      </c>
      <c r="O448" s="92"/>
      <c r="P448" s="228">
        <f>O448*H448</f>
        <v>0</v>
      </c>
      <c r="Q448" s="228">
        <v>0</v>
      </c>
      <c r="R448" s="228">
        <f>Q448*H448</f>
        <v>0</v>
      </c>
      <c r="S448" s="228">
        <v>0</v>
      </c>
      <c r="T448" s="229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30" t="s">
        <v>144</v>
      </c>
      <c r="AT448" s="230" t="s">
        <v>139</v>
      </c>
      <c r="AU448" s="230" t="s">
        <v>84</v>
      </c>
      <c r="AY448" s="18" t="s">
        <v>136</v>
      </c>
      <c r="BE448" s="231">
        <f>IF(N448="základní",J448,0)</f>
        <v>0</v>
      </c>
      <c r="BF448" s="231">
        <f>IF(N448="snížená",J448,0)</f>
        <v>0</v>
      </c>
      <c r="BG448" s="231">
        <f>IF(N448="zákl. přenesená",J448,0)</f>
        <v>0</v>
      </c>
      <c r="BH448" s="231">
        <f>IF(N448="sníž. přenesená",J448,0)</f>
        <v>0</v>
      </c>
      <c r="BI448" s="231">
        <f>IF(N448="nulová",J448,0)</f>
        <v>0</v>
      </c>
      <c r="BJ448" s="18" t="s">
        <v>84</v>
      </c>
      <c r="BK448" s="231">
        <f>ROUND(I448*H448,2)</f>
        <v>0</v>
      </c>
      <c r="BL448" s="18" t="s">
        <v>144</v>
      </c>
      <c r="BM448" s="230" t="s">
        <v>1701</v>
      </c>
    </row>
    <row r="449" s="2" customFormat="1">
      <c r="A449" s="39"/>
      <c r="B449" s="40"/>
      <c r="C449" s="41"/>
      <c r="D449" s="232" t="s">
        <v>146</v>
      </c>
      <c r="E449" s="41"/>
      <c r="F449" s="233" t="s">
        <v>1700</v>
      </c>
      <c r="G449" s="41"/>
      <c r="H449" s="41"/>
      <c r="I449" s="234"/>
      <c r="J449" s="41"/>
      <c r="K449" s="41"/>
      <c r="L449" s="45"/>
      <c r="M449" s="235"/>
      <c r="N449" s="236"/>
      <c r="O449" s="92"/>
      <c r="P449" s="92"/>
      <c r="Q449" s="92"/>
      <c r="R449" s="92"/>
      <c r="S449" s="92"/>
      <c r="T449" s="93"/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T449" s="18" t="s">
        <v>146</v>
      </c>
      <c r="AU449" s="18" t="s">
        <v>84</v>
      </c>
    </row>
    <row r="450" s="12" customFormat="1" ht="25.92" customHeight="1">
      <c r="A450" s="12"/>
      <c r="B450" s="203"/>
      <c r="C450" s="204"/>
      <c r="D450" s="205" t="s">
        <v>75</v>
      </c>
      <c r="E450" s="206" t="s">
        <v>1702</v>
      </c>
      <c r="F450" s="206" t="s">
        <v>1703</v>
      </c>
      <c r="G450" s="204"/>
      <c r="H450" s="204"/>
      <c r="I450" s="207"/>
      <c r="J450" s="208">
        <f>BK450</f>
        <v>0</v>
      </c>
      <c r="K450" s="204"/>
      <c r="L450" s="209"/>
      <c r="M450" s="210"/>
      <c r="N450" s="211"/>
      <c r="O450" s="211"/>
      <c r="P450" s="212">
        <f>SUM(P451:P502)</f>
        <v>0</v>
      </c>
      <c r="Q450" s="211"/>
      <c r="R450" s="212">
        <f>SUM(R451:R502)</f>
        <v>0</v>
      </c>
      <c r="S450" s="211"/>
      <c r="T450" s="213">
        <f>SUM(T451:T502)</f>
        <v>0</v>
      </c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R450" s="214" t="s">
        <v>84</v>
      </c>
      <c r="AT450" s="215" t="s">
        <v>75</v>
      </c>
      <c r="AU450" s="215" t="s">
        <v>76</v>
      </c>
      <c r="AY450" s="214" t="s">
        <v>136</v>
      </c>
      <c r="BK450" s="216">
        <f>SUM(BK451:BK502)</f>
        <v>0</v>
      </c>
    </row>
    <row r="451" s="2" customFormat="1" ht="21.75" customHeight="1">
      <c r="A451" s="39"/>
      <c r="B451" s="40"/>
      <c r="C451" s="219" t="s">
        <v>309</v>
      </c>
      <c r="D451" s="219" t="s">
        <v>139</v>
      </c>
      <c r="E451" s="220" t="s">
        <v>1704</v>
      </c>
      <c r="F451" s="221" t="s">
        <v>1705</v>
      </c>
      <c r="G451" s="222" t="s">
        <v>744</v>
      </c>
      <c r="H451" s="223">
        <v>6</v>
      </c>
      <c r="I451" s="224"/>
      <c r="J451" s="225">
        <f>ROUND(I451*H451,2)</f>
        <v>0</v>
      </c>
      <c r="K451" s="221" t="s">
        <v>1</v>
      </c>
      <c r="L451" s="45"/>
      <c r="M451" s="226" t="s">
        <v>1</v>
      </c>
      <c r="N451" s="227" t="s">
        <v>41</v>
      </c>
      <c r="O451" s="92"/>
      <c r="P451" s="228">
        <f>O451*H451</f>
        <v>0</v>
      </c>
      <c r="Q451" s="228">
        <v>0</v>
      </c>
      <c r="R451" s="228">
        <f>Q451*H451</f>
        <v>0</v>
      </c>
      <c r="S451" s="228">
        <v>0</v>
      </c>
      <c r="T451" s="229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30" t="s">
        <v>144</v>
      </c>
      <c r="AT451" s="230" t="s">
        <v>139</v>
      </c>
      <c r="AU451" s="230" t="s">
        <v>84</v>
      </c>
      <c r="AY451" s="18" t="s">
        <v>136</v>
      </c>
      <c r="BE451" s="231">
        <f>IF(N451="základní",J451,0)</f>
        <v>0</v>
      </c>
      <c r="BF451" s="231">
        <f>IF(N451="snížená",J451,0)</f>
        <v>0</v>
      </c>
      <c r="BG451" s="231">
        <f>IF(N451="zákl. přenesená",J451,0)</f>
        <v>0</v>
      </c>
      <c r="BH451" s="231">
        <f>IF(N451="sníž. přenesená",J451,0)</f>
        <v>0</v>
      </c>
      <c r="BI451" s="231">
        <f>IF(N451="nulová",J451,0)</f>
        <v>0</v>
      </c>
      <c r="BJ451" s="18" t="s">
        <v>84</v>
      </c>
      <c r="BK451" s="231">
        <f>ROUND(I451*H451,2)</f>
        <v>0</v>
      </c>
      <c r="BL451" s="18" t="s">
        <v>144</v>
      </c>
      <c r="BM451" s="230" t="s">
        <v>1706</v>
      </c>
    </row>
    <row r="452" s="2" customFormat="1">
      <c r="A452" s="39"/>
      <c r="B452" s="40"/>
      <c r="C452" s="41"/>
      <c r="D452" s="232" t="s">
        <v>146</v>
      </c>
      <c r="E452" s="41"/>
      <c r="F452" s="233" t="s">
        <v>1705</v>
      </c>
      <c r="G452" s="41"/>
      <c r="H452" s="41"/>
      <c r="I452" s="234"/>
      <c r="J452" s="41"/>
      <c r="K452" s="41"/>
      <c r="L452" s="45"/>
      <c r="M452" s="235"/>
      <c r="N452" s="236"/>
      <c r="O452" s="92"/>
      <c r="P452" s="92"/>
      <c r="Q452" s="92"/>
      <c r="R452" s="92"/>
      <c r="S452" s="92"/>
      <c r="T452" s="93"/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T452" s="18" t="s">
        <v>146</v>
      </c>
      <c r="AU452" s="18" t="s">
        <v>84</v>
      </c>
    </row>
    <row r="453" s="2" customFormat="1" ht="24.15" customHeight="1">
      <c r="A453" s="39"/>
      <c r="B453" s="40"/>
      <c r="C453" s="219" t="s">
        <v>316</v>
      </c>
      <c r="D453" s="219" t="s">
        <v>139</v>
      </c>
      <c r="E453" s="220" t="s">
        <v>1707</v>
      </c>
      <c r="F453" s="221" t="s">
        <v>1708</v>
      </c>
      <c r="G453" s="222" t="s">
        <v>744</v>
      </c>
      <c r="H453" s="223">
        <v>1</v>
      </c>
      <c r="I453" s="224"/>
      <c r="J453" s="225">
        <f>ROUND(I453*H453,2)</f>
        <v>0</v>
      </c>
      <c r="K453" s="221" t="s">
        <v>1</v>
      </c>
      <c r="L453" s="45"/>
      <c r="M453" s="226" t="s">
        <v>1</v>
      </c>
      <c r="N453" s="227" t="s">
        <v>41</v>
      </c>
      <c r="O453" s="92"/>
      <c r="P453" s="228">
        <f>O453*H453</f>
        <v>0</v>
      </c>
      <c r="Q453" s="228">
        <v>0</v>
      </c>
      <c r="R453" s="228">
        <f>Q453*H453</f>
        <v>0</v>
      </c>
      <c r="S453" s="228">
        <v>0</v>
      </c>
      <c r="T453" s="229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30" t="s">
        <v>144</v>
      </c>
      <c r="AT453" s="230" t="s">
        <v>139</v>
      </c>
      <c r="AU453" s="230" t="s">
        <v>84</v>
      </c>
      <c r="AY453" s="18" t="s">
        <v>136</v>
      </c>
      <c r="BE453" s="231">
        <f>IF(N453="základní",J453,0)</f>
        <v>0</v>
      </c>
      <c r="BF453" s="231">
        <f>IF(N453="snížená",J453,0)</f>
        <v>0</v>
      </c>
      <c r="BG453" s="231">
        <f>IF(N453="zákl. přenesená",J453,0)</f>
        <v>0</v>
      </c>
      <c r="BH453" s="231">
        <f>IF(N453="sníž. přenesená",J453,0)</f>
        <v>0</v>
      </c>
      <c r="BI453" s="231">
        <f>IF(N453="nulová",J453,0)</f>
        <v>0</v>
      </c>
      <c r="BJ453" s="18" t="s">
        <v>84</v>
      </c>
      <c r="BK453" s="231">
        <f>ROUND(I453*H453,2)</f>
        <v>0</v>
      </c>
      <c r="BL453" s="18" t="s">
        <v>144</v>
      </c>
      <c r="BM453" s="230" t="s">
        <v>1709</v>
      </c>
    </row>
    <row r="454" s="2" customFormat="1">
      <c r="A454" s="39"/>
      <c r="B454" s="40"/>
      <c r="C454" s="41"/>
      <c r="D454" s="232" t="s">
        <v>146</v>
      </c>
      <c r="E454" s="41"/>
      <c r="F454" s="233" t="s">
        <v>1708</v>
      </c>
      <c r="G454" s="41"/>
      <c r="H454" s="41"/>
      <c r="I454" s="234"/>
      <c r="J454" s="41"/>
      <c r="K454" s="41"/>
      <c r="L454" s="45"/>
      <c r="M454" s="235"/>
      <c r="N454" s="236"/>
      <c r="O454" s="92"/>
      <c r="P454" s="92"/>
      <c r="Q454" s="92"/>
      <c r="R454" s="92"/>
      <c r="S454" s="92"/>
      <c r="T454" s="93"/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T454" s="18" t="s">
        <v>146</v>
      </c>
      <c r="AU454" s="18" t="s">
        <v>84</v>
      </c>
    </row>
    <row r="455" s="2" customFormat="1" ht="24.15" customHeight="1">
      <c r="A455" s="39"/>
      <c r="B455" s="40"/>
      <c r="C455" s="219" t="s">
        <v>324</v>
      </c>
      <c r="D455" s="219" t="s">
        <v>139</v>
      </c>
      <c r="E455" s="220" t="s">
        <v>1710</v>
      </c>
      <c r="F455" s="221" t="s">
        <v>1711</v>
      </c>
      <c r="G455" s="222" t="s">
        <v>744</v>
      </c>
      <c r="H455" s="223">
        <v>3</v>
      </c>
      <c r="I455" s="224"/>
      <c r="J455" s="225">
        <f>ROUND(I455*H455,2)</f>
        <v>0</v>
      </c>
      <c r="K455" s="221" t="s">
        <v>1</v>
      </c>
      <c r="L455" s="45"/>
      <c r="M455" s="226" t="s">
        <v>1</v>
      </c>
      <c r="N455" s="227" t="s">
        <v>41</v>
      </c>
      <c r="O455" s="92"/>
      <c r="P455" s="228">
        <f>O455*H455</f>
        <v>0</v>
      </c>
      <c r="Q455" s="228">
        <v>0</v>
      </c>
      <c r="R455" s="228">
        <f>Q455*H455</f>
        <v>0</v>
      </c>
      <c r="S455" s="228">
        <v>0</v>
      </c>
      <c r="T455" s="229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30" t="s">
        <v>144</v>
      </c>
      <c r="AT455" s="230" t="s">
        <v>139</v>
      </c>
      <c r="AU455" s="230" t="s">
        <v>84</v>
      </c>
      <c r="AY455" s="18" t="s">
        <v>136</v>
      </c>
      <c r="BE455" s="231">
        <f>IF(N455="základní",J455,0)</f>
        <v>0</v>
      </c>
      <c r="BF455" s="231">
        <f>IF(N455="snížená",J455,0)</f>
        <v>0</v>
      </c>
      <c r="BG455" s="231">
        <f>IF(N455="zákl. přenesená",J455,0)</f>
        <v>0</v>
      </c>
      <c r="BH455" s="231">
        <f>IF(N455="sníž. přenesená",J455,0)</f>
        <v>0</v>
      </c>
      <c r="BI455" s="231">
        <f>IF(N455="nulová",J455,0)</f>
        <v>0</v>
      </c>
      <c r="BJ455" s="18" t="s">
        <v>84</v>
      </c>
      <c r="BK455" s="231">
        <f>ROUND(I455*H455,2)</f>
        <v>0</v>
      </c>
      <c r="BL455" s="18" t="s">
        <v>144</v>
      </c>
      <c r="BM455" s="230" t="s">
        <v>1712</v>
      </c>
    </row>
    <row r="456" s="2" customFormat="1">
      <c r="A456" s="39"/>
      <c r="B456" s="40"/>
      <c r="C456" s="41"/>
      <c r="D456" s="232" t="s">
        <v>146</v>
      </c>
      <c r="E456" s="41"/>
      <c r="F456" s="233" t="s">
        <v>1711</v>
      </c>
      <c r="G456" s="41"/>
      <c r="H456" s="41"/>
      <c r="I456" s="234"/>
      <c r="J456" s="41"/>
      <c r="K456" s="41"/>
      <c r="L456" s="45"/>
      <c r="M456" s="235"/>
      <c r="N456" s="236"/>
      <c r="O456" s="92"/>
      <c r="P456" s="92"/>
      <c r="Q456" s="92"/>
      <c r="R456" s="92"/>
      <c r="S456" s="92"/>
      <c r="T456" s="93"/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T456" s="18" t="s">
        <v>146</v>
      </c>
      <c r="AU456" s="18" t="s">
        <v>84</v>
      </c>
    </row>
    <row r="457" s="2" customFormat="1" ht="16.5" customHeight="1">
      <c r="A457" s="39"/>
      <c r="B457" s="40"/>
      <c r="C457" s="219" t="s">
        <v>330</v>
      </c>
      <c r="D457" s="219" t="s">
        <v>139</v>
      </c>
      <c r="E457" s="220" t="s">
        <v>1713</v>
      </c>
      <c r="F457" s="221" t="s">
        <v>1714</v>
      </c>
      <c r="G457" s="222" t="s">
        <v>744</v>
      </c>
      <c r="H457" s="223">
        <v>9</v>
      </c>
      <c r="I457" s="224"/>
      <c r="J457" s="225">
        <f>ROUND(I457*H457,2)</f>
        <v>0</v>
      </c>
      <c r="K457" s="221" t="s">
        <v>1</v>
      </c>
      <c r="L457" s="45"/>
      <c r="M457" s="226" t="s">
        <v>1</v>
      </c>
      <c r="N457" s="227" t="s">
        <v>41</v>
      </c>
      <c r="O457" s="92"/>
      <c r="P457" s="228">
        <f>O457*H457</f>
        <v>0</v>
      </c>
      <c r="Q457" s="228">
        <v>0</v>
      </c>
      <c r="R457" s="228">
        <f>Q457*H457</f>
        <v>0</v>
      </c>
      <c r="S457" s="228">
        <v>0</v>
      </c>
      <c r="T457" s="229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30" t="s">
        <v>144</v>
      </c>
      <c r="AT457" s="230" t="s">
        <v>139</v>
      </c>
      <c r="AU457" s="230" t="s">
        <v>84</v>
      </c>
      <c r="AY457" s="18" t="s">
        <v>136</v>
      </c>
      <c r="BE457" s="231">
        <f>IF(N457="základní",J457,0)</f>
        <v>0</v>
      </c>
      <c r="BF457" s="231">
        <f>IF(N457="snížená",J457,0)</f>
        <v>0</v>
      </c>
      <c r="BG457" s="231">
        <f>IF(N457="zákl. přenesená",J457,0)</f>
        <v>0</v>
      </c>
      <c r="BH457" s="231">
        <f>IF(N457="sníž. přenesená",J457,0)</f>
        <v>0</v>
      </c>
      <c r="BI457" s="231">
        <f>IF(N457="nulová",J457,0)</f>
        <v>0</v>
      </c>
      <c r="BJ457" s="18" t="s">
        <v>84</v>
      </c>
      <c r="BK457" s="231">
        <f>ROUND(I457*H457,2)</f>
        <v>0</v>
      </c>
      <c r="BL457" s="18" t="s">
        <v>144</v>
      </c>
      <c r="BM457" s="230" t="s">
        <v>1715</v>
      </c>
    </row>
    <row r="458" s="2" customFormat="1">
      <c r="A458" s="39"/>
      <c r="B458" s="40"/>
      <c r="C458" s="41"/>
      <c r="D458" s="232" t="s">
        <v>146</v>
      </c>
      <c r="E458" s="41"/>
      <c r="F458" s="233" t="s">
        <v>1714</v>
      </c>
      <c r="G458" s="41"/>
      <c r="H458" s="41"/>
      <c r="I458" s="234"/>
      <c r="J458" s="41"/>
      <c r="K458" s="41"/>
      <c r="L458" s="45"/>
      <c r="M458" s="235"/>
      <c r="N458" s="236"/>
      <c r="O458" s="92"/>
      <c r="P458" s="92"/>
      <c r="Q458" s="92"/>
      <c r="R458" s="92"/>
      <c r="S458" s="92"/>
      <c r="T458" s="93"/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T458" s="18" t="s">
        <v>146</v>
      </c>
      <c r="AU458" s="18" t="s">
        <v>84</v>
      </c>
    </row>
    <row r="459" s="2" customFormat="1" ht="16.5" customHeight="1">
      <c r="A459" s="39"/>
      <c r="B459" s="40"/>
      <c r="C459" s="219" t="s">
        <v>1486</v>
      </c>
      <c r="D459" s="219" t="s">
        <v>139</v>
      </c>
      <c r="E459" s="220" t="s">
        <v>1716</v>
      </c>
      <c r="F459" s="221" t="s">
        <v>1717</v>
      </c>
      <c r="G459" s="222" t="s">
        <v>744</v>
      </c>
      <c r="H459" s="223">
        <v>1</v>
      </c>
      <c r="I459" s="224"/>
      <c r="J459" s="225">
        <f>ROUND(I459*H459,2)</f>
        <v>0</v>
      </c>
      <c r="K459" s="221" t="s">
        <v>1</v>
      </c>
      <c r="L459" s="45"/>
      <c r="M459" s="226" t="s">
        <v>1</v>
      </c>
      <c r="N459" s="227" t="s">
        <v>41</v>
      </c>
      <c r="O459" s="92"/>
      <c r="P459" s="228">
        <f>O459*H459</f>
        <v>0</v>
      </c>
      <c r="Q459" s="228">
        <v>0</v>
      </c>
      <c r="R459" s="228">
        <f>Q459*H459</f>
        <v>0</v>
      </c>
      <c r="S459" s="228">
        <v>0</v>
      </c>
      <c r="T459" s="229">
        <f>S459*H459</f>
        <v>0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30" t="s">
        <v>144</v>
      </c>
      <c r="AT459" s="230" t="s">
        <v>139</v>
      </c>
      <c r="AU459" s="230" t="s">
        <v>84</v>
      </c>
      <c r="AY459" s="18" t="s">
        <v>136</v>
      </c>
      <c r="BE459" s="231">
        <f>IF(N459="základní",J459,0)</f>
        <v>0</v>
      </c>
      <c r="BF459" s="231">
        <f>IF(N459="snížená",J459,0)</f>
        <v>0</v>
      </c>
      <c r="BG459" s="231">
        <f>IF(N459="zákl. přenesená",J459,0)</f>
        <v>0</v>
      </c>
      <c r="BH459" s="231">
        <f>IF(N459="sníž. přenesená",J459,0)</f>
        <v>0</v>
      </c>
      <c r="BI459" s="231">
        <f>IF(N459="nulová",J459,0)</f>
        <v>0</v>
      </c>
      <c r="BJ459" s="18" t="s">
        <v>84</v>
      </c>
      <c r="BK459" s="231">
        <f>ROUND(I459*H459,2)</f>
        <v>0</v>
      </c>
      <c r="BL459" s="18" t="s">
        <v>144</v>
      </c>
      <c r="BM459" s="230" t="s">
        <v>1718</v>
      </c>
    </row>
    <row r="460" s="2" customFormat="1">
      <c r="A460" s="39"/>
      <c r="B460" s="40"/>
      <c r="C460" s="41"/>
      <c r="D460" s="232" t="s">
        <v>146</v>
      </c>
      <c r="E460" s="41"/>
      <c r="F460" s="233" t="s">
        <v>1717</v>
      </c>
      <c r="G460" s="41"/>
      <c r="H460" s="41"/>
      <c r="I460" s="234"/>
      <c r="J460" s="41"/>
      <c r="K460" s="41"/>
      <c r="L460" s="45"/>
      <c r="M460" s="235"/>
      <c r="N460" s="236"/>
      <c r="O460" s="92"/>
      <c r="P460" s="92"/>
      <c r="Q460" s="92"/>
      <c r="R460" s="92"/>
      <c r="S460" s="92"/>
      <c r="T460" s="93"/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T460" s="18" t="s">
        <v>146</v>
      </c>
      <c r="AU460" s="18" t="s">
        <v>84</v>
      </c>
    </row>
    <row r="461" s="2" customFormat="1" ht="16.5" customHeight="1">
      <c r="A461" s="39"/>
      <c r="B461" s="40"/>
      <c r="C461" s="219" t="s">
        <v>1719</v>
      </c>
      <c r="D461" s="219" t="s">
        <v>139</v>
      </c>
      <c r="E461" s="220" t="s">
        <v>1720</v>
      </c>
      <c r="F461" s="221" t="s">
        <v>1721</v>
      </c>
      <c r="G461" s="222" t="s">
        <v>744</v>
      </c>
      <c r="H461" s="223">
        <v>1</v>
      </c>
      <c r="I461" s="224"/>
      <c r="J461" s="225">
        <f>ROUND(I461*H461,2)</f>
        <v>0</v>
      </c>
      <c r="K461" s="221" t="s">
        <v>1</v>
      </c>
      <c r="L461" s="45"/>
      <c r="M461" s="226" t="s">
        <v>1</v>
      </c>
      <c r="N461" s="227" t="s">
        <v>41</v>
      </c>
      <c r="O461" s="92"/>
      <c r="P461" s="228">
        <f>O461*H461</f>
        <v>0</v>
      </c>
      <c r="Q461" s="228">
        <v>0</v>
      </c>
      <c r="R461" s="228">
        <f>Q461*H461</f>
        <v>0</v>
      </c>
      <c r="S461" s="228">
        <v>0</v>
      </c>
      <c r="T461" s="229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30" t="s">
        <v>144</v>
      </c>
      <c r="AT461" s="230" t="s">
        <v>139</v>
      </c>
      <c r="AU461" s="230" t="s">
        <v>84</v>
      </c>
      <c r="AY461" s="18" t="s">
        <v>136</v>
      </c>
      <c r="BE461" s="231">
        <f>IF(N461="základní",J461,0)</f>
        <v>0</v>
      </c>
      <c r="BF461" s="231">
        <f>IF(N461="snížená",J461,0)</f>
        <v>0</v>
      </c>
      <c r="BG461" s="231">
        <f>IF(N461="zákl. přenesená",J461,0)</f>
        <v>0</v>
      </c>
      <c r="BH461" s="231">
        <f>IF(N461="sníž. přenesená",J461,0)</f>
        <v>0</v>
      </c>
      <c r="BI461" s="231">
        <f>IF(N461="nulová",J461,0)</f>
        <v>0</v>
      </c>
      <c r="BJ461" s="18" t="s">
        <v>84</v>
      </c>
      <c r="BK461" s="231">
        <f>ROUND(I461*H461,2)</f>
        <v>0</v>
      </c>
      <c r="BL461" s="18" t="s">
        <v>144</v>
      </c>
      <c r="BM461" s="230" t="s">
        <v>1722</v>
      </c>
    </row>
    <row r="462" s="2" customFormat="1">
      <c r="A462" s="39"/>
      <c r="B462" s="40"/>
      <c r="C462" s="41"/>
      <c r="D462" s="232" t="s">
        <v>146</v>
      </c>
      <c r="E462" s="41"/>
      <c r="F462" s="233" t="s">
        <v>1721</v>
      </c>
      <c r="G462" s="41"/>
      <c r="H462" s="41"/>
      <c r="I462" s="234"/>
      <c r="J462" s="41"/>
      <c r="K462" s="41"/>
      <c r="L462" s="45"/>
      <c r="M462" s="235"/>
      <c r="N462" s="236"/>
      <c r="O462" s="92"/>
      <c r="P462" s="92"/>
      <c r="Q462" s="92"/>
      <c r="R462" s="92"/>
      <c r="S462" s="92"/>
      <c r="T462" s="93"/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T462" s="18" t="s">
        <v>146</v>
      </c>
      <c r="AU462" s="18" t="s">
        <v>84</v>
      </c>
    </row>
    <row r="463" s="2" customFormat="1" ht="16.5" customHeight="1">
      <c r="A463" s="39"/>
      <c r="B463" s="40"/>
      <c r="C463" s="219" t="s">
        <v>336</v>
      </c>
      <c r="D463" s="219" t="s">
        <v>139</v>
      </c>
      <c r="E463" s="220" t="s">
        <v>1723</v>
      </c>
      <c r="F463" s="221" t="s">
        <v>1724</v>
      </c>
      <c r="G463" s="222" t="s">
        <v>744</v>
      </c>
      <c r="H463" s="223">
        <v>7</v>
      </c>
      <c r="I463" s="224"/>
      <c r="J463" s="225">
        <f>ROUND(I463*H463,2)</f>
        <v>0</v>
      </c>
      <c r="K463" s="221" t="s">
        <v>1</v>
      </c>
      <c r="L463" s="45"/>
      <c r="M463" s="226" t="s">
        <v>1</v>
      </c>
      <c r="N463" s="227" t="s">
        <v>41</v>
      </c>
      <c r="O463" s="92"/>
      <c r="P463" s="228">
        <f>O463*H463</f>
        <v>0</v>
      </c>
      <c r="Q463" s="228">
        <v>0</v>
      </c>
      <c r="R463" s="228">
        <f>Q463*H463</f>
        <v>0</v>
      </c>
      <c r="S463" s="228">
        <v>0</v>
      </c>
      <c r="T463" s="229">
        <f>S463*H463</f>
        <v>0</v>
      </c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R463" s="230" t="s">
        <v>144</v>
      </c>
      <c r="AT463" s="230" t="s">
        <v>139</v>
      </c>
      <c r="AU463" s="230" t="s">
        <v>84</v>
      </c>
      <c r="AY463" s="18" t="s">
        <v>136</v>
      </c>
      <c r="BE463" s="231">
        <f>IF(N463="základní",J463,0)</f>
        <v>0</v>
      </c>
      <c r="BF463" s="231">
        <f>IF(N463="snížená",J463,0)</f>
        <v>0</v>
      </c>
      <c r="BG463" s="231">
        <f>IF(N463="zákl. přenesená",J463,0)</f>
        <v>0</v>
      </c>
      <c r="BH463" s="231">
        <f>IF(N463="sníž. přenesená",J463,0)</f>
        <v>0</v>
      </c>
      <c r="BI463" s="231">
        <f>IF(N463="nulová",J463,0)</f>
        <v>0</v>
      </c>
      <c r="BJ463" s="18" t="s">
        <v>84</v>
      </c>
      <c r="BK463" s="231">
        <f>ROUND(I463*H463,2)</f>
        <v>0</v>
      </c>
      <c r="BL463" s="18" t="s">
        <v>144</v>
      </c>
      <c r="BM463" s="230" t="s">
        <v>1725</v>
      </c>
    </row>
    <row r="464" s="2" customFormat="1">
      <c r="A464" s="39"/>
      <c r="B464" s="40"/>
      <c r="C464" s="41"/>
      <c r="D464" s="232" t="s">
        <v>146</v>
      </c>
      <c r="E464" s="41"/>
      <c r="F464" s="233" t="s">
        <v>1724</v>
      </c>
      <c r="G464" s="41"/>
      <c r="H464" s="41"/>
      <c r="I464" s="234"/>
      <c r="J464" s="41"/>
      <c r="K464" s="41"/>
      <c r="L464" s="45"/>
      <c r="M464" s="235"/>
      <c r="N464" s="236"/>
      <c r="O464" s="92"/>
      <c r="P464" s="92"/>
      <c r="Q464" s="92"/>
      <c r="R464" s="92"/>
      <c r="S464" s="92"/>
      <c r="T464" s="93"/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T464" s="18" t="s">
        <v>146</v>
      </c>
      <c r="AU464" s="18" t="s">
        <v>84</v>
      </c>
    </row>
    <row r="465" s="2" customFormat="1" ht="16.5" customHeight="1">
      <c r="A465" s="39"/>
      <c r="B465" s="40"/>
      <c r="C465" s="219" t="s">
        <v>1726</v>
      </c>
      <c r="D465" s="219" t="s">
        <v>139</v>
      </c>
      <c r="E465" s="220" t="s">
        <v>1727</v>
      </c>
      <c r="F465" s="221" t="s">
        <v>1728</v>
      </c>
      <c r="G465" s="222" t="s">
        <v>744</v>
      </c>
      <c r="H465" s="223">
        <v>6</v>
      </c>
      <c r="I465" s="224"/>
      <c r="J465" s="225">
        <f>ROUND(I465*H465,2)</f>
        <v>0</v>
      </c>
      <c r="K465" s="221" t="s">
        <v>1</v>
      </c>
      <c r="L465" s="45"/>
      <c r="M465" s="226" t="s">
        <v>1</v>
      </c>
      <c r="N465" s="227" t="s">
        <v>41</v>
      </c>
      <c r="O465" s="92"/>
      <c r="P465" s="228">
        <f>O465*H465</f>
        <v>0</v>
      </c>
      <c r="Q465" s="228">
        <v>0</v>
      </c>
      <c r="R465" s="228">
        <f>Q465*H465</f>
        <v>0</v>
      </c>
      <c r="S465" s="228">
        <v>0</v>
      </c>
      <c r="T465" s="229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30" t="s">
        <v>144</v>
      </c>
      <c r="AT465" s="230" t="s">
        <v>139</v>
      </c>
      <c r="AU465" s="230" t="s">
        <v>84</v>
      </c>
      <c r="AY465" s="18" t="s">
        <v>136</v>
      </c>
      <c r="BE465" s="231">
        <f>IF(N465="základní",J465,0)</f>
        <v>0</v>
      </c>
      <c r="BF465" s="231">
        <f>IF(N465="snížená",J465,0)</f>
        <v>0</v>
      </c>
      <c r="BG465" s="231">
        <f>IF(N465="zákl. přenesená",J465,0)</f>
        <v>0</v>
      </c>
      <c r="BH465" s="231">
        <f>IF(N465="sníž. přenesená",J465,0)</f>
        <v>0</v>
      </c>
      <c r="BI465" s="231">
        <f>IF(N465="nulová",J465,0)</f>
        <v>0</v>
      </c>
      <c r="BJ465" s="18" t="s">
        <v>84</v>
      </c>
      <c r="BK465" s="231">
        <f>ROUND(I465*H465,2)</f>
        <v>0</v>
      </c>
      <c r="BL465" s="18" t="s">
        <v>144</v>
      </c>
      <c r="BM465" s="230" t="s">
        <v>1729</v>
      </c>
    </row>
    <row r="466" s="2" customFormat="1">
      <c r="A466" s="39"/>
      <c r="B466" s="40"/>
      <c r="C466" s="41"/>
      <c r="D466" s="232" t="s">
        <v>146</v>
      </c>
      <c r="E466" s="41"/>
      <c r="F466" s="233" t="s">
        <v>1728</v>
      </c>
      <c r="G466" s="41"/>
      <c r="H466" s="41"/>
      <c r="I466" s="234"/>
      <c r="J466" s="41"/>
      <c r="K466" s="41"/>
      <c r="L466" s="45"/>
      <c r="M466" s="235"/>
      <c r="N466" s="236"/>
      <c r="O466" s="92"/>
      <c r="P466" s="92"/>
      <c r="Q466" s="92"/>
      <c r="R466" s="92"/>
      <c r="S466" s="92"/>
      <c r="T466" s="93"/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T466" s="18" t="s">
        <v>146</v>
      </c>
      <c r="AU466" s="18" t="s">
        <v>84</v>
      </c>
    </row>
    <row r="467" s="2" customFormat="1" ht="16.5" customHeight="1">
      <c r="A467" s="39"/>
      <c r="B467" s="40"/>
      <c r="C467" s="219" t="s">
        <v>1493</v>
      </c>
      <c r="D467" s="219" t="s">
        <v>139</v>
      </c>
      <c r="E467" s="220" t="s">
        <v>1730</v>
      </c>
      <c r="F467" s="221" t="s">
        <v>1731</v>
      </c>
      <c r="G467" s="222" t="s">
        <v>744</v>
      </c>
      <c r="H467" s="223">
        <v>12</v>
      </c>
      <c r="I467" s="224"/>
      <c r="J467" s="225">
        <f>ROUND(I467*H467,2)</f>
        <v>0</v>
      </c>
      <c r="K467" s="221" t="s">
        <v>1</v>
      </c>
      <c r="L467" s="45"/>
      <c r="M467" s="226" t="s">
        <v>1</v>
      </c>
      <c r="N467" s="227" t="s">
        <v>41</v>
      </c>
      <c r="O467" s="92"/>
      <c r="P467" s="228">
        <f>O467*H467</f>
        <v>0</v>
      </c>
      <c r="Q467" s="228">
        <v>0</v>
      </c>
      <c r="R467" s="228">
        <f>Q467*H467</f>
        <v>0</v>
      </c>
      <c r="S467" s="228">
        <v>0</v>
      </c>
      <c r="T467" s="229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30" t="s">
        <v>144</v>
      </c>
      <c r="AT467" s="230" t="s">
        <v>139</v>
      </c>
      <c r="AU467" s="230" t="s">
        <v>84</v>
      </c>
      <c r="AY467" s="18" t="s">
        <v>136</v>
      </c>
      <c r="BE467" s="231">
        <f>IF(N467="základní",J467,0)</f>
        <v>0</v>
      </c>
      <c r="BF467" s="231">
        <f>IF(N467="snížená",J467,0)</f>
        <v>0</v>
      </c>
      <c r="BG467" s="231">
        <f>IF(N467="zákl. přenesená",J467,0)</f>
        <v>0</v>
      </c>
      <c r="BH467" s="231">
        <f>IF(N467="sníž. přenesená",J467,0)</f>
        <v>0</v>
      </c>
      <c r="BI467" s="231">
        <f>IF(N467="nulová",J467,0)</f>
        <v>0</v>
      </c>
      <c r="BJ467" s="18" t="s">
        <v>84</v>
      </c>
      <c r="BK467" s="231">
        <f>ROUND(I467*H467,2)</f>
        <v>0</v>
      </c>
      <c r="BL467" s="18" t="s">
        <v>144</v>
      </c>
      <c r="BM467" s="230" t="s">
        <v>1732</v>
      </c>
    </row>
    <row r="468" s="2" customFormat="1">
      <c r="A468" s="39"/>
      <c r="B468" s="40"/>
      <c r="C468" s="41"/>
      <c r="D468" s="232" t="s">
        <v>146</v>
      </c>
      <c r="E468" s="41"/>
      <c r="F468" s="233" t="s">
        <v>1731</v>
      </c>
      <c r="G468" s="41"/>
      <c r="H468" s="41"/>
      <c r="I468" s="234"/>
      <c r="J468" s="41"/>
      <c r="K468" s="41"/>
      <c r="L468" s="45"/>
      <c r="M468" s="235"/>
      <c r="N468" s="236"/>
      <c r="O468" s="92"/>
      <c r="P468" s="92"/>
      <c r="Q468" s="92"/>
      <c r="R468" s="92"/>
      <c r="S468" s="92"/>
      <c r="T468" s="93"/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T468" s="18" t="s">
        <v>146</v>
      </c>
      <c r="AU468" s="18" t="s">
        <v>84</v>
      </c>
    </row>
    <row r="469" s="2" customFormat="1" ht="16.5" customHeight="1">
      <c r="A469" s="39"/>
      <c r="B469" s="40"/>
      <c r="C469" s="219" t="s">
        <v>354</v>
      </c>
      <c r="D469" s="219" t="s">
        <v>139</v>
      </c>
      <c r="E469" s="220" t="s">
        <v>1733</v>
      </c>
      <c r="F469" s="221" t="s">
        <v>1734</v>
      </c>
      <c r="G469" s="222" t="s">
        <v>581</v>
      </c>
      <c r="H469" s="223">
        <v>12</v>
      </c>
      <c r="I469" s="224"/>
      <c r="J469" s="225">
        <f>ROUND(I469*H469,2)</f>
        <v>0</v>
      </c>
      <c r="K469" s="221" t="s">
        <v>1</v>
      </c>
      <c r="L469" s="45"/>
      <c r="M469" s="226" t="s">
        <v>1</v>
      </c>
      <c r="N469" s="227" t="s">
        <v>41</v>
      </c>
      <c r="O469" s="92"/>
      <c r="P469" s="228">
        <f>O469*H469</f>
        <v>0</v>
      </c>
      <c r="Q469" s="228">
        <v>0</v>
      </c>
      <c r="R469" s="228">
        <f>Q469*H469</f>
        <v>0</v>
      </c>
      <c r="S469" s="228">
        <v>0</v>
      </c>
      <c r="T469" s="229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30" t="s">
        <v>144</v>
      </c>
      <c r="AT469" s="230" t="s">
        <v>139</v>
      </c>
      <c r="AU469" s="230" t="s">
        <v>84</v>
      </c>
      <c r="AY469" s="18" t="s">
        <v>136</v>
      </c>
      <c r="BE469" s="231">
        <f>IF(N469="základní",J469,0)</f>
        <v>0</v>
      </c>
      <c r="BF469" s="231">
        <f>IF(N469="snížená",J469,0)</f>
        <v>0</v>
      </c>
      <c r="BG469" s="231">
        <f>IF(N469="zákl. přenesená",J469,0)</f>
        <v>0</v>
      </c>
      <c r="BH469" s="231">
        <f>IF(N469="sníž. přenesená",J469,0)</f>
        <v>0</v>
      </c>
      <c r="BI469" s="231">
        <f>IF(N469="nulová",J469,0)</f>
        <v>0</v>
      </c>
      <c r="BJ469" s="18" t="s">
        <v>84</v>
      </c>
      <c r="BK469" s="231">
        <f>ROUND(I469*H469,2)</f>
        <v>0</v>
      </c>
      <c r="BL469" s="18" t="s">
        <v>144</v>
      </c>
      <c r="BM469" s="230" t="s">
        <v>1735</v>
      </c>
    </row>
    <row r="470" s="2" customFormat="1">
      <c r="A470" s="39"/>
      <c r="B470" s="40"/>
      <c r="C470" s="41"/>
      <c r="D470" s="232" t="s">
        <v>146</v>
      </c>
      <c r="E470" s="41"/>
      <c r="F470" s="233" t="s">
        <v>1734</v>
      </c>
      <c r="G470" s="41"/>
      <c r="H470" s="41"/>
      <c r="I470" s="234"/>
      <c r="J470" s="41"/>
      <c r="K470" s="41"/>
      <c r="L470" s="45"/>
      <c r="M470" s="235"/>
      <c r="N470" s="236"/>
      <c r="O470" s="92"/>
      <c r="P470" s="92"/>
      <c r="Q470" s="92"/>
      <c r="R470" s="92"/>
      <c r="S470" s="92"/>
      <c r="T470" s="93"/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T470" s="18" t="s">
        <v>146</v>
      </c>
      <c r="AU470" s="18" t="s">
        <v>84</v>
      </c>
    </row>
    <row r="471" s="2" customFormat="1" ht="16.5" customHeight="1">
      <c r="A471" s="39"/>
      <c r="B471" s="40"/>
      <c r="C471" s="219" t="s">
        <v>364</v>
      </c>
      <c r="D471" s="219" t="s">
        <v>139</v>
      </c>
      <c r="E471" s="220" t="s">
        <v>1736</v>
      </c>
      <c r="F471" s="221" t="s">
        <v>1737</v>
      </c>
      <c r="G471" s="222" t="s">
        <v>744</v>
      </c>
      <c r="H471" s="223">
        <v>1</v>
      </c>
      <c r="I471" s="224"/>
      <c r="J471" s="225">
        <f>ROUND(I471*H471,2)</f>
        <v>0</v>
      </c>
      <c r="K471" s="221" t="s">
        <v>1</v>
      </c>
      <c r="L471" s="45"/>
      <c r="M471" s="226" t="s">
        <v>1</v>
      </c>
      <c r="N471" s="227" t="s">
        <v>41</v>
      </c>
      <c r="O471" s="92"/>
      <c r="P471" s="228">
        <f>O471*H471</f>
        <v>0</v>
      </c>
      <c r="Q471" s="228">
        <v>0</v>
      </c>
      <c r="R471" s="228">
        <f>Q471*H471</f>
        <v>0</v>
      </c>
      <c r="S471" s="228">
        <v>0</v>
      </c>
      <c r="T471" s="229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30" t="s">
        <v>144</v>
      </c>
      <c r="AT471" s="230" t="s">
        <v>139</v>
      </c>
      <c r="AU471" s="230" t="s">
        <v>84</v>
      </c>
      <c r="AY471" s="18" t="s">
        <v>136</v>
      </c>
      <c r="BE471" s="231">
        <f>IF(N471="základní",J471,0)</f>
        <v>0</v>
      </c>
      <c r="BF471" s="231">
        <f>IF(N471="snížená",J471,0)</f>
        <v>0</v>
      </c>
      <c r="BG471" s="231">
        <f>IF(N471="zákl. přenesená",J471,0)</f>
        <v>0</v>
      </c>
      <c r="BH471" s="231">
        <f>IF(N471="sníž. přenesená",J471,0)</f>
        <v>0</v>
      </c>
      <c r="BI471" s="231">
        <f>IF(N471="nulová",J471,0)</f>
        <v>0</v>
      </c>
      <c r="BJ471" s="18" t="s">
        <v>84</v>
      </c>
      <c r="BK471" s="231">
        <f>ROUND(I471*H471,2)</f>
        <v>0</v>
      </c>
      <c r="BL471" s="18" t="s">
        <v>144</v>
      </c>
      <c r="BM471" s="230" t="s">
        <v>1738</v>
      </c>
    </row>
    <row r="472" s="2" customFormat="1">
      <c r="A472" s="39"/>
      <c r="B472" s="40"/>
      <c r="C472" s="41"/>
      <c r="D472" s="232" t="s">
        <v>146</v>
      </c>
      <c r="E472" s="41"/>
      <c r="F472" s="233" t="s">
        <v>1737</v>
      </c>
      <c r="G472" s="41"/>
      <c r="H472" s="41"/>
      <c r="I472" s="234"/>
      <c r="J472" s="41"/>
      <c r="K472" s="41"/>
      <c r="L472" s="45"/>
      <c r="M472" s="235"/>
      <c r="N472" s="236"/>
      <c r="O472" s="92"/>
      <c r="P472" s="92"/>
      <c r="Q472" s="92"/>
      <c r="R472" s="92"/>
      <c r="S472" s="92"/>
      <c r="T472" s="93"/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T472" s="18" t="s">
        <v>146</v>
      </c>
      <c r="AU472" s="18" t="s">
        <v>84</v>
      </c>
    </row>
    <row r="473" s="2" customFormat="1" ht="16.5" customHeight="1">
      <c r="A473" s="39"/>
      <c r="B473" s="40"/>
      <c r="C473" s="219" t="s">
        <v>1739</v>
      </c>
      <c r="D473" s="219" t="s">
        <v>139</v>
      </c>
      <c r="E473" s="220" t="s">
        <v>1740</v>
      </c>
      <c r="F473" s="221" t="s">
        <v>1741</v>
      </c>
      <c r="G473" s="222" t="s">
        <v>744</v>
      </c>
      <c r="H473" s="223">
        <v>1</v>
      </c>
      <c r="I473" s="224"/>
      <c r="J473" s="225">
        <f>ROUND(I473*H473,2)</f>
        <v>0</v>
      </c>
      <c r="K473" s="221" t="s">
        <v>1</v>
      </c>
      <c r="L473" s="45"/>
      <c r="M473" s="226" t="s">
        <v>1</v>
      </c>
      <c r="N473" s="227" t="s">
        <v>41</v>
      </c>
      <c r="O473" s="92"/>
      <c r="P473" s="228">
        <f>O473*H473</f>
        <v>0</v>
      </c>
      <c r="Q473" s="228">
        <v>0</v>
      </c>
      <c r="R473" s="228">
        <f>Q473*H473</f>
        <v>0</v>
      </c>
      <c r="S473" s="228">
        <v>0</v>
      </c>
      <c r="T473" s="229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30" t="s">
        <v>144</v>
      </c>
      <c r="AT473" s="230" t="s">
        <v>139</v>
      </c>
      <c r="AU473" s="230" t="s">
        <v>84</v>
      </c>
      <c r="AY473" s="18" t="s">
        <v>136</v>
      </c>
      <c r="BE473" s="231">
        <f>IF(N473="základní",J473,0)</f>
        <v>0</v>
      </c>
      <c r="BF473" s="231">
        <f>IF(N473="snížená",J473,0)</f>
        <v>0</v>
      </c>
      <c r="BG473" s="231">
        <f>IF(N473="zákl. přenesená",J473,0)</f>
        <v>0</v>
      </c>
      <c r="BH473" s="231">
        <f>IF(N473="sníž. přenesená",J473,0)</f>
        <v>0</v>
      </c>
      <c r="BI473" s="231">
        <f>IF(N473="nulová",J473,0)</f>
        <v>0</v>
      </c>
      <c r="BJ473" s="18" t="s">
        <v>84</v>
      </c>
      <c r="BK473" s="231">
        <f>ROUND(I473*H473,2)</f>
        <v>0</v>
      </c>
      <c r="BL473" s="18" t="s">
        <v>144</v>
      </c>
      <c r="BM473" s="230" t="s">
        <v>1742</v>
      </c>
    </row>
    <row r="474" s="2" customFormat="1">
      <c r="A474" s="39"/>
      <c r="B474" s="40"/>
      <c r="C474" s="41"/>
      <c r="D474" s="232" t="s">
        <v>146</v>
      </c>
      <c r="E474" s="41"/>
      <c r="F474" s="233" t="s">
        <v>1741</v>
      </c>
      <c r="G474" s="41"/>
      <c r="H474" s="41"/>
      <c r="I474" s="234"/>
      <c r="J474" s="41"/>
      <c r="K474" s="41"/>
      <c r="L474" s="45"/>
      <c r="M474" s="235"/>
      <c r="N474" s="236"/>
      <c r="O474" s="92"/>
      <c r="P474" s="92"/>
      <c r="Q474" s="92"/>
      <c r="R474" s="92"/>
      <c r="S474" s="92"/>
      <c r="T474" s="93"/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T474" s="18" t="s">
        <v>146</v>
      </c>
      <c r="AU474" s="18" t="s">
        <v>84</v>
      </c>
    </row>
    <row r="475" s="2" customFormat="1" ht="16.5" customHeight="1">
      <c r="A475" s="39"/>
      <c r="B475" s="40"/>
      <c r="C475" s="219" t="s">
        <v>374</v>
      </c>
      <c r="D475" s="219" t="s">
        <v>139</v>
      </c>
      <c r="E475" s="220" t="s">
        <v>1743</v>
      </c>
      <c r="F475" s="221" t="s">
        <v>1744</v>
      </c>
      <c r="G475" s="222" t="s">
        <v>581</v>
      </c>
      <c r="H475" s="223">
        <v>3</v>
      </c>
      <c r="I475" s="224"/>
      <c r="J475" s="225">
        <f>ROUND(I475*H475,2)</f>
        <v>0</v>
      </c>
      <c r="K475" s="221" t="s">
        <v>1</v>
      </c>
      <c r="L475" s="45"/>
      <c r="M475" s="226" t="s">
        <v>1</v>
      </c>
      <c r="N475" s="227" t="s">
        <v>41</v>
      </c>
      <c r="O475" s="92"/>
      <c r="P475" s="228">
        <f>O475*H475</f>
        <v>0</v>
      </c>
      <c r="Q475" s="228">
        <v>0</v>
      </c>
      <c r="R475" s="228">
        <f>Q475*H475</f>
        <v>0</v>
      </c>
      <c r="S475" s="228">
        <v>0</v>
      </c>
      <c r="T475" s="229">
        <f>S475*H475</f>
        <v>0</v>
      </c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R475" s="230" t="s">
        <v>144</v>
      </c>
      <c r="AT475" s="230" t="s">
        <v>139</v>
      </c>
      <c r="AU475" s="230" t="s">
        <v>84</v>
      </c>
      <c r="AY475" s="18" t="s">
        <v>136</v>
      </c>
      <c r="BE475" s="231">
        <f>IF(N475="základní",J475,0)</f>
        <v>0</v>
      </c>
      <c r="BF475" s="231">
        <f>IF(N475="snížená",J475,0)</f>
        <v>0</v>
      </c>
      <c r="BG475" s="231">
        <f>IF(N475="zákl. přenesená",J475,0)</f>
        <v>0</v>
      </c>
      <c r="BH475" s="231">
        <f>IF(N475="sníž. přenesená",J475,0)</f>
        <v>0</v>
      </c>
      <c r="BI475" s="231">
        <f>IF(N475="nulová",J475,0)</f>
        <v>0</v>
      </c>
      <c r="BJ475" s="18" t="s">
        <v>84</v>
      </c>
      <c r="BK475" s="231">
        <f>ROUND(I475*H475,2)</f>
        <v>0</v>
      </c>
      <c r="BL475" s="18" t="s">
        <v>144</v>
      </c>
      <c r="BM475" s="230" t="s">
        <v>1745</v>
      </c>
    </row>
    <row r="476" s="2" customFormat="1">
      <c r="A476" s="39"/>
      <c r="B476" s="40"/>
      <c r="C476" s="41"/>
      <c r="D476" s="232" t="s">
        <v>146</v>
      </c>
      <c r="E476" s="41"/>
      <c r="F476" s="233" t="s">
        <v>1744</v>
      </c>
      <c r="G476" s="41"/>
      <c r="H476" s="41"/>
      <c r="I476" s="234"/>
      <c r="J476" s="41"/>
      <c r="K476" s="41"/>
      <c r="L476" s="45"/>
      <c r="M476" s="235"/>
      <c r="N476" s="236"/>
      <c r="O476" s="92"/>
      <c r="P476" s="92"/>
      <c r="Q476" s="92"/>
      <c r="R476" s="92"/>
      <c r="S476" s="92"/>
      <c r="T476" s="93"/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T476" s="18" t="s">
        <v>146</v>
      </c>
      <c r="AU476" s="18" t="s">
        <v>84</v>
      </c>
    </row>
    <row r="477" s="2" customFormat="1" ht="16.5" customHeight="1">
      <c r="A477" s="39"/>
      <c r="B477" s="40"/>
      <c r="C477" s="219" t="s">
        <v>1746</v>
      </c>
      <c r="D477" s="219" t="s">
        <v>139</v>
      </c>
      <c r="E477" s="220" t="s">
        <v>1747</v>
      </c>
      <c r="F477" s="221" t="s">
        <v>1748</v>
      </c>
      <c r="G477" s="222" t="s">
        <v>744</v>
      </c>
      <c r="H477" s="223">
        <v>32</v>
      </c>
      <c r="I477" s="224"/>
      <c r="J477" s="225">
        <f>ROUND(I477*H477,2)</f>
        <v>0</v>
      </c>
      <c r="K477" s="221" t="s">
        <v>1</v>
      </c>
      <c r="L477" s="45"/>
      <c r="M477" s="226" t="s">
        <v>1</v>
      </c>
      <c r="N477" s="227" t="s">
        <v>41</v>
      </c>
      <c r="O477" s="92"/>
      <c r="P477" s="228">
        <f>O477*H477</f>
        <v>0</v>
      </c>
      <c r="Q477" s="228">
        <v>0</v>
      </c>
      <c r="R477" s="228">
        <f>Q477*H477</f>
        <v>0</v>
      </c>
      <c r="S477" s="228">
        <v>0</v>
      </c>
      <c r="T477" s="229">
        <f>S477*H477</f>
        <v>0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30" t="s">
        <v>144</v>
      </c>
      <c r="AT477" s="230" t="s">
        <v>139</v>
      </c>
      <c r="AU477" s="230" t="s">
        <v>84</v>
      </c>
      <c r="AY477" s="18" t="s">
        <v>136</v>
      </c>
      <c r="BE477" s="231">
        <f>IF(N477="základní",J477,0)</f>
        <v>0</v>
      </c>
      <c r="BF477" s="231">
        <f>IF(N477="snížená",J477,0)</f>
        <v>0</v>
      </c>
      <c r="BG477" s="231">
        <f>IF(N477="zákl. přenesená",J477,0)</f>
        <v>0</v>
      </c>
      <c r="BH477" s="231">
        <f>IF(N477="sníž. přenesená",J477,0)</f>
        <v>0</v>
      </c>
      <c r="BI477" s="231">
        <f>IF(N477="nulová",J477,0)</f>
        <v>0</v>
      </c>
      <c r="BJ477" s="18" t="s">
        <v>84</v>
      </c>
      <c r="BK477" s="231">
        <f>ROUND(I477*H477,2)</f>
        <v>0</v>
      </c>
      <c r="BL477" s="18" t="s">
        <v>144</v>
      </c>
      <c r="BM477" s="230" t="s">
        <v>1749</v>
      </c>
    </row>
    <row r="478" s="2" customFormat="1">
      <c r="A478" s="39"/>
      <c r="B478" s="40"/>
      <c r="C478" s="41"/>
      <c r="D478" s="232" t="s">
        <v>146</v>
      </c>
      <c r="E478" s="41"/>
      <c r="F478" s="233" t="s">
        <v>1748</v>
      </c>
      <c r="G478" s="41"/>
      <c r="H478" s="41"/>
      <c r="I478" s="234"/>
      <c r="J478" s="41"/>
      <c r="K478" s="41"/>
      <c r="L478" s="45"/>
      <c r="M478" s="235"/>
      <c r="N478" s="236"/>
      <c r="O478" s="92"/>
      <c r="P478" s="92"/>
      <c r="Q478" s="92"/>
      <c r="R478" s="92"/>
      <c r="S478" s="92"/>
      <c r="T478" s="93"/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T478" s="18" t="s">
        <v>146</v>
      </c>
      <c r="AU478" s="18" t="s">
        <v>84</v>
      </c>
    </row>
    <row r="479" s="2" customFormat="1" ht="16.5" customHeight="1">
      <c r="A479" s="39"/>
      <c r="B479" s="40"/>
      <c r="C479" s="219" t="s">
        <v>385</v>
      </c>
      <c r="D479" s="219" t="s">
        <v>139</v>
      </c>
      <c r="E479" s="220" t="s">
        <v>1750</v>
      </c>
      <c r="F479" s="221" t="s">
        <v>1751</v>
      </c>
      <c r="G479" s="222" t="s">
        <v>744</v>
      </c>
      <c r="H479" s="223">
        <v>28</v>
      </c>
      <c r="I479" s="224"/>
      <c r="J479" s="225">
        <f>ROUND(I479*H479,2)</f>
        <v>0</v>
      </c>
      <c r="K479" s="221" t="s">
        <v>1</v>
      </c>
      <c r="L479" s="45"/>
      <c r="M479" s="226" t="s">
        <v>1</v>
      </c>
      <c r="N479" s="227" t="s">
        <v>41</v>
      </c>
      <c r="O479" s="92"/>
      <c r="P479" s="228">
        <f>O479*H479</f>
        <v>0</v>
      </c>
      <c r="Q479" s="228">
        <v>0</v>
      </c>
      <c r="R479" s="228">
        <f>Q479*H479</f>
        <v>0</v>
      </c>
      <c r="S479" s="228">
        <v>0</v>
      </c>
      <c r="T479" s="229">
        <f>S479*H479</f>
        <v>0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230" t="s">
        <v>144</v>
      </c>
      <c r="AT479" s="230" t="s">
        <v>139</v>
      </c>
      <c r="AU479" s="230" t="s">
        <v>84</v>
      </c>
      <c r="AY479" s="18" t="s">
        <v>136</v>
      </c>
      <c r="BE479" s="231">
        <f>IF(N479="základní",J479,0)</f>
        <v>0</v>
      </c>
      <c r="BF479" s="231">
        <f>IF(N479="snížená",J479,0)</f>
        <v>0</v>
      </c>
      <c r="BG479" s="231">
        <f>IF(N479="zákl. přenesená",J479,0)</f>
        <v>0</v>
      </c>
      <c r="BH479" s="231">
        <f>IF(N479="sníž. přenesená",J479,0)</f>
        <v>0</v>
      </c>
      <c r="BI479" s="231">
        <f>IF(N479="nulová",J479,0)</f>
        <v>0</v>
      </c>
      <c r="BJ479" s="18" t="s">
        <v>84</v>
      </c>
      <c r="BK479" s="231">
        <f>ROUND(I479*H479,2)</f>
        <v>0</v>
      </c>
      <c r="BL479" s="18" t="s">
        <v>144</v>
      </c>
      <c r="BM479" s="230" t="s">
        <v>1752</v>
      </c>
    </row>
    <row r="480" s="2" customFormat="1">
      <c r="A480" s="39"/>
      <c r="B480" s="40"/>
      <c r="C480" s="41"/>
      <c r="D480" s="232" t="s">
        <v>146</v>
      </c>
      <c r="E480" s="41"/>
      <c r="F480" s="233" t="s">
        <v>1751</v>
      </c>
      <c r="G480" s="41"/>
      <c r="H480" s="41"/>
      <c r="I480" s="234"/>
      <c r="J480" s="41"/>
      <c r="K480" s="41"/>
      <c r="L480" s="45"/>
      <c r="M480" s="235"/>
      <c r="N480" s="236"/>
      <c r="O480" s="92"/>
      <c r="P480" s="92"/>
      <c r="Q480" s="92"/>
      <c r="R480" s="92"/>
      <c r="S480" s="92"/>
      <c r="T480" s="93"/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T480" s="18" t="s">
        <v>146</v>
      </c>
      <c r="AU480" s="18" t="s">
        <v>84</v>
      </c>
    </row>
    <row r="481" s="2" customFormat="1" ht="16.5" customHeight="1">
      <c r="A481" s="39"/>
      <c r="B481" s="40"/>
      <c r="C481" s="219" t="s">
        <v>397</v>
      </c>
      <c r="D481" s="219" t="s">
        <v>139</v>
      </c>
      <c r="E481" s="220" t="s">
        <v>1753</v>
      </c>
      <c r="F481" s="221" t="s">
        <v>1754</v>
      </c>
      <c r="G481" s="222" t="s">
        <v>744</v>
      </c>
      <c r="H481" s="223">
        <v>1</v>
      </c>
      <c r="I481" s="224"/>
      <c r="J481" s="225">
        <f>ROUND(I481*H481,2)</f>
        <v>0</v>
      </c>
      <c r="K481" s="221" t="s">
        <v>1</v>
      </c>
      <c r="L481" s="45"/>
      <c r="M481" s="226" t="s">
        <v>1</v>
      </c>
      <c r="N481" s="227" t="s">
        <v>41</v>
      </c>
      <c r="O481" s="92"/>
      <c r="P481" s="228">
        <f>O481*H481</f>
        <v>0</v>
      </c>
      <c r="Q481" s="228">
        <v>0</v>
      </c>
      <c r="R481" s="228">
        <f>Q481*H481</f>
        <v>0</v>
      </c>
      <c r="S481" s="228">
        <v>0</v>
      </c>
      <c r="T481" s="229">
        <f>S481*H481</f>
        <v>0</v>
      </c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230" t="s">
        <v>144</v>
      </c>
      <c r="AT481" s="230" t="s">
        <v>139</v>
      </c>
      <c r="AU481" s="230" t="s">
        <v>84</v>
      </c>
      <c r="AY481" s="18" t="s">
        <v>136</v>
      </c>
      <c r="BE481" s="231">
        <f>IF(N481="základní",J481,0)</f>
        <v>0</v>
      </c>
      <c r="BF481" s="231">
        <f>IF(N481="snížená",J481,0)</f>
        <v>0</v>
      </c>
      <c r="BG481" s="231">
        <f>IF(N481="zákl. přenesená",J481,0)</f>
        <v>0</v>
      </c>
      <c r="BH481" s="231">
        <f>IF(N481="sníž. přenesená",J481,0)</f>
        <v>0</v>
      </c>
      <c r="BI481" s="231">
        <f>IF(N481="nulová",J481,0)</f>
        <v>0</v>
      </c>
      <c r="BJ481" s="18" t="s">
        <v>84</v>
      </c>
      <c r="BK481" s="231">
        <f>ROUND(I481*H481,2)</f>
        <v>0</v>
      </c>
      <c r="BL481" s="18" t="s">
        <v>144</v>
      </c>
      <c r="BM481" s="230" t="s">
        <v>1755</v>
      </c>
    </row>
    <row r="482" s="2" customFormat="1">
      <c r="A482" s="39"/>
      <c r="B482" s="40"/>
      <c r="C482" s="41"/>
      <c r="D482" s="232" t="s">
        <v>146</v>
      </c>
      <c r="E482" s="41"/>
      <c r="F482" s="233" t="s">
        <v>1754</v>
      </c>
      <c r="G482" s="41"/>
      <c r="H482" s="41"/>
      <c r="I482" s="234"/>
      <c r="J482" s="41"/>
      <c r="K482" s="41"/>
      <c r="L482" s="45"/>
      <c r="M482" s="235"/>
      <c r="N482" s="236"/>
      <c r="O482" s="92"/>
      <c r="P482" s="92"/>
      <c r="Q482" s="92"/>
      <c r="R482" s="92"/>
      <c r="S482" s="92"/>
      <c r="T482" s="93"/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T482" s="18" t="s">
        <v>146</v>
      </c>
      <c r="AU482" s="18" t="s">
        <v>84</v>
      </c>
    </row>
    <row r="483" s="2" customFormat="1" ht="16.5" customHeight="1">
      <c r="A483" s="39"/>
      <c r="B483" s="40"/>
      <c r="C483" s="219" t="s">
        <v>1507</v>
      </c>
      <c r="D483" s="219" t="s">
        <v>139</v>
      </c>
      <c r="E483" s="220" t="s">
        <v>1756</v>
      </c>
      <c r="F483" s="221" t="s">
        <v>1757</v>
      </c>
      <c r="G483" s="222" t="s">
        <v>581</v>
      </c>
      <c r="H483" s="223">
        <v>9</v>
      </c>
      <c r="I483" s="224"/>
      <c r="J483" s="225">
        <f>ROUND(I483*H483,2)</f>
        <v>0</v>
      </c>
      <c r="K483" s="221" t="s">
        <v>1</v>
      </c>
      <c r="L483" s="45"/>
      <c r="M483" s="226" t="s">
        <v>1</v>
      </c>
      <c r="N483" s="227" t="s">
        <v>41</v>
      </c>
      <c r="O483" s="92"/>
      <c r="P483" s="228">
        <f>O483*H483</f>
        <v>0</v>
      </c>
      <c r="Q483" s="228">
        <v>0</v>
      </c>
      <c r="R483" s="228">
        <f>Q483*H483</f>
        <v>0</v>
      </c>
      <c r="S483" s="228">
        <v>0</v>
      </c>
      <c r="T483" s="229">
        <f>S483*H483</f>
        <v>0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30" t="s">
        <v>144</v>
      </c>
      <c r="AT483" s="230" t="s">
        <v>139</v>
      </c>
      <c r="AU483" s="230" t="s">
        <v>84</v>
      </c>
      <c r="AY483" s="18" t="s">
        <v>136</v>
      </c>
      <c r="BE483" s="231">
        <f>IF(N483="základní",J483,0)</f>
        <v>0</v>
      </c>
      <c r="BF483" s="231">
        <f>IF(N483="snížená",J483,0)</f>
        <v>0</v>
      </c>
      <c r="BG483" s="231">
        <f>IF(N483="zákl. přenesená",J483,0)</f>
        <v>0</v>
      </c>
      <c r="BH483" s="231">
        <f>IF(N483="sníž. přenesená",J483,0)</f>
        <v>0</v>
      </c>
      <c r="BI483" s="231">
        <f>IF(N483="nulová",J483,0)</f>
        <v>0</v>
      </c>
      <c r="BJ483" s="18" t="s">
        <v>84</v>
      </c>
      <c r="BK483" s="231">
        <f>ROUND(I483*H483,2)</f>
        <v>0</v>
      </c>
      <c r="BL483" s="18" t="s">
        <v>144</v>
      </c>
      <c r="BM483" s="230" t="s">
        <v>1758</v>
      </c>
    </row>
    <row r="484" s="2" customFormat="1">
      <c r="A484" s="39"/>
      <c r="B484" s="40"/>
      <c r="C484" s="41"/>
      <c r="D484" s="232" t="s">
        <v>146</v>
      </c>
      <c r="E484" s="41"/>
      <c r="F484" s="233" t="s">
        <v>1757</v>
      </c>
      <c r="G484" s="41"/>
      <c r="H484" s="41"/>
      <c r="I484" s="234"/>
      <c r="J484" s="41"/>
      <c r="K484" s="41"/>
      <c r="L484" s="45"/>
      <c r="M484" s="235"/>
      <c r="N484" s="236"/>
      <c r="O484" s="92"/>
      <c r="P484" s="92"/>
      <c r="Q484" s="92"/>
      <c r="R484" s="92"/>
      <c r="S484" s="92"/>
      <c r="T484" s="93"/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T484" s="18" t="s">
        <v>146</v>
      </c>
      <c r="AU484" s="18" t="s">
        <v>84</v>
      </c>
    </row>
    <row r="485" s="2" customFormat="1" ht="16.5" customHeight="1">
      <c r="A485" s="39"/>
      <c r="B485" s="40"/>
      <c r="C485" s="219" t="s">
        <v>1759</v>
      </c>
      <c r="D485" s="219" t="s">
        <v>139</v>
      </c>
      <c r="E485" s="220" t="s">
        <v>1760</v>
      </c>
      <c r="F485" s="221" t="s">
        <v>1761</v>
      </c>
      <c r="G485" s="222" t="s">
        <v>581</v>
      </c>
      <c r="H485" s="223">
        <v>1</v>
      </c>
      <c r="I485" s="224"/>
      <c r="J485" s="225">
        <f>ROUND(I485*H485,2)</f>
        <v>0</v>
      </c>
      <c r="K485" s="221" t="s">
        <v>1</v>
      </c>
      <c r="L485" s="45"/>
      <c r="M485" s="226" t="s">
        <v>1</v>
      </c>
      <c r="N485" s="227" t="s">
        <v>41</v>
      </c>
      <c r="O485" s="92"/>
      <c r="P485" s="228">
        <f>O485*H485</f>
        <v>0</v>
      </c>
      <c r="Q485" s="228">
        <v>0</v>
      </c>
      <c r="R485" s="228">
        <f>Q485*H485</f>
        <v>0</v>
      </c>
      <c r="S485" s="228">
        <v>0</v>
      </c>
      <c r="T485" s="229">
        <f>S485*H485</f>
        <v>0</v>
      </c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R485" s="230" t="s">
        <v>144</v>
      </c>
      <c r="AT485" s="230" t="s">
        <v>139</v>
      </c>
      <c r="AU485" s="230" t="s">
        <v>84</v>
      </c>
      <c r="AY485" s="18" t="s">
        <v>136</v>
      </c>
      <c r="BE485" s="231">
        <f>IF(N485="základní",J485,0)</f>
        <v>0</v>
      </c>
      <c r="BF485" s="231">
        <f>IF(N485="snížená",J485,0)</f>
        <v>0</v>
      </c>
      <c r="BG485" s="231">
        <f>IF(N485="zákl. přenesená",J485,0)</f>
        <v>0</v>
      </c>
      <c r="BH485" s="231">
        <f>IF(N485="sníž. přenesená",J485,0)</f>
        <v>0</v>
      </c>
      <c r="BI485" s="231">
        <f>IF(N485="nulová",J485,0)</f>
        <v>0</v>
      </c>
      <c r="BJ485" s="18" t="s">
        <v>84</v>
      </c>
      <c r="BK485" s="231">
        <f>ROUND(I485*H485,2)</f>
        <v>0</v>
      </c>
      <c r="BL485" s="18" t="s">
        <v>144</v>
      </c>
      <c r="BM485" s="230" t="s">
        <v>1762</v>
      </c>
    </row>
    <row r="486" s="2" customFormat="1">
      <c r="A486" s="39"/>
      <c r="B486" s="40"/>
      <c r="C486" s="41"/>
      <c r="D486" s="232" t="s">
        <v>146</v>
      </c>
      <c r="E486" s="41"/>
      <c r="F486" s="233" t="s">
        <v>1761</v>
      </c>
      <c r="G486" s="41"/>
      <c r="H486" s="41"/>
      <c r="I486" s="234"/>
      <c r="J486" s="41"/>
      <c r="K486" s="41"/>
      <c r="L486" s="45"/>
      <c r="M486" s="235"/>
      <c r="N486" s="236"/>
      <c r="O486" s="92"/>
      <c r="P486" s="92"/>
      <c r="Q486" s="92"/>
      <c r="R486" s="92"/>
      <c r="S486" s="92"/>
      <c r="T486" s="93"/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T486" s="18" t="s">
        <v>146</v>
      </c>
      <c r="AU486" s="18" t="s">
        <v>84</v>
      </c>
    </row>
    <row r="487" s="2" customFormat="1" ht="33" customHeight="1">
      <c r="A487" s="39"/>
      <c r="B487" s="40"/>
      <c r="C487" s="219" t="s">
        <v>1510</v>
      </c>
      <c r="D487" s="219" t="s">
        <v>139</v>
      </c>
      <c r="E487" s="220" t="s">
        <v>1763</v>
      </c>
      <c r="F487" s="221" t="s">
        <v>1764</v>
      </c>
      <c r="G487" s="222" t="s">
        <v>744</v>
      </c>
      <c r="H487" s="223">
        <v>16</v>
      </c>
      <c r="I487" s="224"/>
      <c r="J487" s="225">
        <f>ROUND(I487*H487,2)</f>
        <v>0</v>
      </c>
      <c r="K487" s="221" t="s">
        <v>1</v>
      </c>
      <c r="L487" s="45"/>
      <c r="M487" s="226" t="s">
        <v>1</v>
      </c>
      <c r="N487" s="227" t="s">
        <v>41</v>
      </c>
      <c r="O487" s="92"/>
      <c r="P487" s="228">
        <f>O487*H487</f>
        <v>0</v>
      </c>
      <c r="Q487" s="228">
        <v>0</v>
      </c>
      <c r="R487" s="228">
        <f>Q487*H487</f>
        <v>0</v>
      </c>
      <c r="S487" s="228">
        <v>0</v>
      </c>
      <c r="T487" s="229">
        <f>S487*H487</f>
        <v>0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30" t="s">
        <v>144</v>
      </c>
      <c r="AT487" s="230" t="s">
        <v>139</v>
      </c>
      <c r="AU487" s="230" t="s">
        <v>84</v>
      </c>
      <c r="AY487" s="18" t="s">
        <v>136</v>
      </c>
      <c r="BE487" s="231">
        <f>IF(N487="základní",J487,0)</f>
        <v>0</v>
      </c>
      <c r="BF487" s="231">
        <f>IF(N487="snížená",J487,0)</f>
        <v>0</v>
      </c>
      <c r="BG487" s="231">
        <f>IF(N487="zákl. přenesená",J487,0)</f>
        <v>0</v>
      </c>
      <c r="BH487" s="231">
        <f>IF(N487="sníž. přenesená",J487,0)</f>
        <v>0</v>
      </c>
      <c r="BI487" s="231">
        <f>IF(N487="nulová",J487,0)</f>
        <v>0</v>
      </c>
      <c r="BJ487" s="18" t="s">
        <v>84</v>
      </c>
      <c r="BK487" s="231">
        <f>ROUND(I487*H487,2)</f>
        <v>0</v>
      </c>
      <c r="BL487" s="18" t="s">
        <v>144</v>
      </c>
      <c r="BM487" s="230" t="s">
        <v>1765</v>
      </c>
    </row>
    <row r="488" s="2" customFormat="1">
      <c r="A488" s="39"/>
      <c r="B488" s="40"/>
      <c r="C488" s="41"/>
      <c r="D488" s="232" t="s">
        <v>146</v>
      </c>
      <c r="E488" s="41"/>
      <c r="F488" s="233" t="s">
        <v>1764</v>
      </c>
      <c r="G488" s="41"/>
      <c r="H488" s="41"/>
      <c r="I488" s="234"/>
      <c r="J488" s="41"/>
      <c r="K488" s="41"/>
      <c r="L488" s="45"/>
      <c r="M488" s="235"/>
      <c r="N488" s="236"/>
      <c r="O488" s="92"/>
      <c r="P488" s="92"/>
      <c r="Q488" s="92"/>
      <c r="R488" s="92"/>
      <c r="S488" s="92"/>
      <c r="T488" s="93"/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T488" s="18" t="s">
        <v>146</v>
      </c>
      <c r="AU488" s="18" t="s">
        <v>84</v>
      </c>
    </row>
    <row r="489" s="2" customFormat="1" ht="16.5" customHeight="1">
      <c r="A489" s="39"/>
      <c r="B489" s="40"/>
      <c r="C489" s="219" t="s">
        <v>1766</v>
      </c>
      <c r="D489" s="219" t="s">
        <v>139</v>
      </c>
      <c r="E489" s="220" t="s">
        <v>1767</v>
      </c>
      <c r="F489" s="221" t="s">
        <v>1768</v>
      </c>
      <c r="G489" s="222" t="s">
        <v>744</v>
      </c>
      <c r="H489" s="223">
        <v>4</v>
      </c>
      <c r="I489" s="224"/>
      <c r="J489" s="225">
        <f>ROUND(I489*H489,2)</f>
        <v>0</v>
      </c>
      <c r="K489" s="221" t="s">
        <v>1</v>
      </c>
      <c r="L489" s="45"/>
      <c r="M489" s="226" t="s">
        <v>1</v>
      </c>
      <c r="N489" s="227" t="s">
        <v>41</v>
      </c>
      <c r="O489" s="92"/>
      <c r="P489" s="228">
        <f>O489*H489</f>
        <v>0</v>
      </c>
      <c r="Q489" s="228">
        <v>0</v>
      </c>
      <c r="R489" s="228">
        <f>Q489*H489</f>
        <v>0</v>
      </c>
      <c r="S489" s="228">
        <v>0</v>
      </c>
      <c r="T489" s="229">
        <f>S489*H489</f>
        <v>0</v>
      </c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R489" s="230" t="s">
        <v>144</v>
      </c>
      <c r="AT489" s="230" t="s">
        <v>139</v>
      </c>
      <c r="AU489" s="230" t="s">
        <v>84</v>
      </c>
      <c r="AY489" s="18" t="s">
        <v>136</v>
      </c>
      <c r="BE489" s="231">
        <f>IF(N489="základní",J489,0)</f>
        <v>0</v>
      </c>
      <c r="BF489" s="231">
        <f>IF(N489="snížená",J489,0)</f>
        <v>0</v>
      </c>
      <c r="BG489" s="231">
        <f>IF(N489="zákl. přenesená",J489,0)</f>
        <v>0</v>
      </c>
      <c r="BH489" s="231">
        <f>IF(N489="sníž. přenesená",J489,0)</f>
        <v>0</v>
      </c>
      <c r="BI489" s="231">
        <f>IF(N489="nulová",J489,0)</f>
        <v>0</v>
      </c>
      <c r="BJ489" s="18" t="s">
        <v>84</v>
      </c>
      <c r="BK489" s="231">
        <f>ROUND(I489*H489,2)</f>
        <v>0</v>
      </c>
      <c r="BL489" s="18" t="s">
        <v>144</v>
      </c>
      <c r="BM489" s="230" t="s">
        <v>1769</v>
      </c>
    </row>
    <row r="490" s="2" customFormat="1">
      <c r="A490" s="39"/>
      <c r="B490" s="40"/>
      <c r="C490" s="41"/>
      <c r="D490" s="232" t="s">
        <v>146</v>
      </c>
      <c r="E490" s="41"/>
      <c r="F490" s="233" t="s">
        <v>1768</v>
      </c>
      <c r="G490" s="41"/>
      <c r="H490" s="41"/>
      <c r="I490" s="234"/>
      <c r="J490" s="41"/>
      <c r="K490" s="41"/>
      <c r="L490" s="45"/>
      <c r="M490" s="235"/>
      <c r="N490" s="236"/>
      <c r="O490" s="92"/>
      <c r="P490" s="92"/>
      <c r="Q490" s="92"/>
      <c r="R490" s="92"/>
      <c r="S490" s="92"/>
      <c r="T490" s="93"/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T490" s="18" t="s">
        <v>146</v>
      </c>
      <c r="AU490" s="18" t="s">
        <v>84</v>
      </c>
    </row>
    <row r="491" s="2" customFormat="1" ht="24.15" customHeight="1">
      <c r="A491" s="39"/>
      <c r="B491" s="40"/>
      <c r="C491" s="219" t="s">
        <v>1514</v>
      </c>
      <c r="D491" s="219" t="s">
        <v>139</v>
      </c>
      <c r="E491" s="220" t="s">
        <v>1770</v>
      </c>
      <c r="F491" s="221" t="s">
        <v>1771</v>
      </c>
      <c r="G491" s="222" t="s">
        <v>744</v>
      </c>
      <c r="H491" s="223">
        <v>1</v>
      </c>
      <c r="I491" s="224"/>
      <c r="J491" s="225">
        <f>ROUND(I491*H491,2)</f>
        <v>0</v>
      </c>
      <c r="K491" s="221" t="s">
        <v>1</v>
      </c>
      <c r="L491" s="45"/>
      <c r="M491" s="226" t="s">
        <v>1</v>
      </c>
      <c r="N491" s="227" t="s">
        <v>41</v>
      </c>
      <c r="O491" s="92"/>
      <c r="P491" s="228">
        <f>O491*H491</f>
        <v>0</v>
      </c>
      <c r="Q491" s="228">
        <v>0</v>
      </c>
      <c r="R491" s="228">
        <f>Q491*H491</f>
        <v>0</v>
      </c>
      <c r="S491" s="228">
        <v>0</v>
      </c>
      <c r="T491" s="229">
        <f>S491*H491</f>
        <v>0</v>
      </c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R491" s="230" t="s">
        <v>144</v>
      </c>
      <c r="AT491" s="230" t="s">
        <v>139</v>
      </c>
      <c r="AU491" s="230" t="s">
        <v>84</v>
      </c>
      <c r="AY491" s="18" t="s">
        <v>136</v>
      </c>
      <c r="BE491" s="231">
        <f>IF(N491="základní",J491,0)</f>
        <v>0</v>
      </c>
      <c r="BF491" s="231">
        <f>IF(N491="snížená",J491,0)</f>
        <v>0</v>
      </c>
      <c r="BG491" s="231">
        <f>IF(N491="zákl. přenesená",J491,0)</f>
        <v>0</v>
      </c>
      <c r="BH491" s="231">
        <f>IF(N491="sníž. přenesená",J491,0)</f>
        <v>0</v>
      </c>
      <c r="BI491" s="231">
        <f>IF(N491="nulová",J491,0)</f>
        <v>0</v>
      </c>
      <c r="BJ491" s="18" t="s">
        <v>84</v>
      </c>
      <c r="BK491" s="231">
        <f>ROUND(I491*H491,2)</f>
        <v>0</v>
      </c>
      <c r="BL491" s="18" t="s">
        <v>144</v>
      </c>
      <c r="BM491" s="230" t="s">
        <v>1772</v>
      </c>
    </row>
    <row r="492" s="2" customFormat="1">
      <c r="A492" s="39"/>
      <c r="B492" s="40"/>
      <c r="C492" s="41"/>
      <c r="D492" s="232" t="s">
        <v>146</v>
      </c>
      <c r="E492" s="41"/>
      <c r="F492" s="233" t="s">
        <v>1771</v>
      </c>
      <c r="G492" s="41"/>
      <c r="H492" s="41"/>
      <c r="I492" s="234"/>
      <c r="J492" s="41"/>
      <c r="K492" s="41"/>
      <c r="L492" s="45"/>
      <c r="M492" s="235"/>
      <c r="N492" s="236"/>
      <c r="O492" s="92"/>
      <c r="P492" s="92"/>
      <c r="Q492" s="92"/>
      <c r="R492" s="92"/>
      <c r="S492" s="92"/>
      <c r="T492" s="93"/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T492" s="18" t="s">
        <v>146</v>
      </c>
      <c r="AU492" s="18" t="s">
        <v>84</v>
      </c>
    </row>
    <row r="493" s="2" customFormat="1" ht="24.15" customHeight="1">
      <c r="A493" s="39"/>
      <c r="B493" s="40"/>
      <c r="C493" s="219" t="s">
        <v>1773</v>
      </c>
      <c r="D493" s="219" t="s">
        <v>139</v>
      </c>
      <c r="E493" s="220" t="s">
        <v>1774</v>
      </c>
      <c r="F493" s="221" t="s">
        <v>1775</v>
      </c>
      <c r="G493" s="222" t="s">
        <v>581</v>
      </c>
      <c r="H493" s="223">
        <v>3</v>
      </c>
      <c r="I493" s="224"/>
      <c r="J493" s="225">
        <f>ROUND(I493*H493,2)</f>
        <v>0</v>
      </c>
      <c r="K493" s="221" t="s">
        <v>1</v>
      </c>
      <c r="L493" s="45"/>
      <c r="M493" s="226" t="s">
        <v>1</v>
      </c>
      <c r="N493" s="227" t="s">
        <v>41</v>
      </c>
      <c r="O493" s="92"/>
      <c r="P493" s="228">
        <f>O493*H493</f>
        <v>0</v>
      </c>
      <c r="Q493" s="228">
        <v>0</v>
      </c>
      <c r="R493" s="228">
        <f>Q493*H493</f>
        <v>0</v>
      </c>
      <c r="S493" s="228">
        <v>0</v>
      </c>
      <c r="T493" s="229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30" t="s">
        <v>144</v>
      </c>
      <c r="AT493" s="230" t="s">
        <v>139</v>
      </c>
      <c r="AU493" s="230" t="s">
        <v>84</v>
      </c>
      <c r="AY493" s="18" t="s">
        <v>136</v>
      </c>
      <c r="BE493" s="231">
        <f>IF(N493="základní",J493,0)</f>
        <v>0</v>
      </c>
      <c r="BF493" s="231">
        <f>IF(N493="snížená",J493,0)</f>
        <v>0</v>
      </c>
      <c r="BG493" s="231">
        <f>IF(N493="zákl. přenesená",J493,0)</f>
        <v>0</v>
      </c>
      <c r="BH493" s="231">
        <f>IF(N493="sníž. přenesená",J493,0)</f>
        <v>0</v>
      </c>
      <c r="BI493" s="231">
        <f>IF(N493="nulová",J493,0)</f>
        <v>0</v>
      </c>
      <c r="BJ493" s="18" t="s">
        <v>84</v>
      </c>
      <c r="BK493" s="231">
        <f>ROUND(I493*H493,2)</f>
        <v>0</v>
      </c>
      <c r="BL493" s="18" t="s">
        <v>144</v>
      </c>
      <c r="BM493" s="230" t="s">
        <v>1776</v>
      </c>
    </row>
    <row r="494" s="2" customFormat="1">
      <c r="A494" s="39"/>
      <c r="B494" s="40"/>
      <c r="C494" s="41"/>
      <c r="D494" s="232" t="s">
        <v>146</v>
      </c>
      <c r="E494" s="41"/>
      <c r="F494" s="233" t="s">
        <v>1775</v>
      </c>
      <c r="G494" s="41"/>
      <c r="H494" s="41"/>
      <c r="I494" s="234"/>
      <c r="J494" s="41"/>
      <c r="K494" s="41"/>
      <c r="L494" s="45"/>
      <c r="M494" s="235"/>
      <c r="N494" s="236"/>
      <c r="O494" s="92"/>
      <c r="P494" s="92"/>
      <c r="Q494" s="92"/>
      <c r="R494" s="92"/>
      <c r="S494" s="92"/>
      <c r="T494" s="93"/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T494" s="18" t="s">
        <v>146</v>
      </c>
      <c r="AU494" s="18" t="s">
        <v>84</v>
      </c>
    </row>
    <row r="495" s="2" customFormat="1" ht="16.5" customHeight="1">
      <c r="A495" s="39"/>
      <c r="B495" s="40"/>
      <c r="C495" s="219" t="s">
        <v>1517</v>
      </c>
      <c r="D495" s="219" t="s">
        <v>139</v>
      </c>
      <c r="E495" s="220" t="s">
        <v>1777</v>
      </c>
      <c r="F495" s="221" t="s">
        <v>1778</v>
      </c>
      <c r="G495" s="222" t="s">
        <v>581</v>
      </c>
      <c r="H495" s="223">
        <v>7</v>
      </c>
      <c r="I495" s="224"/>
      <c r="J495" s="225">
        <f>ROUND(I495*H495,2)</f>
        <v>0</v>
      </c>
      <c r="K495" s="221" t="s">
        <v>1</v>
      </c>
      <c r="L495" s="45"/>
      <c r="M495" s="226" t="s">
        <v>1</v>
      </c>
      <c r="N495" s="227" t="s">
        <v>41</v>
      </c>
      <c r="O495" s="92"/>
      <c r="P495" s="228">
        <f>O495*H495</f>
        <v>0</v>
      </c>
      <c r="Q495" s="228">
        <v>0</v>
      </c>
      <c r="R495" s="228">
        <f>Q495*H495</f>
        <v>0</v>
      </c>
      <c r="S495" s="228">
        <v>0</v>
      </c>
      <c r="T495" s="229">
        <f>S495*H495</f>
        <v>0</v>
      </c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R495" s="230" t="s">
        <v>144</v>
      </c>
      <c r="AT495" s="230" t="s">
        <v>139</v>
      </c>
      <c r="AU495" s="230" t="s">
        <v>84</v>
      </c>
      <c r="AY495" s="18" t="s">
        <v>136</v>
      </c>
      <c r="BE495" s="231">
        <f>IF(N495="základní",J495,0)</f>
        <v>0</v>
      </c>
      <c r="BF495" s="231">
        <f>IF(N495="snížená",J495,0)</f>
        <v>0</v>
      </c>
      <c r="BG495" s="231">
        <f>IF(N495="zákl. přenesená",J495,0)</f>
        <v>0</v>
      </c>
      <c r="BH495" s="231">
        <f>IF(N495="sníž. přenesená",J495,0)</f>
        <v>0</v>
      </c>
      <c r="BI495" s="231">
        <f>IF(N495="nulová",J495,0)</f>
        <v>0</v>
      </c>
      <c r="BJ495" s="18" t="s">
        <v>84</v>
      </c>
      <c r="BK495" s="231">
        <f>ROUND(I495*H495,2)</f>
        <v>0</v>
      </c>
      <c r="BL495" s="18" t="s">
        <v>144</v>
      </c>
      <c r="BM495" s="230" t="s">
        <v>1779</v>
      </c>
    </row>
    <row r="496" s="2" customFormat="1">
      <c r="A496" s="39"/>
      <c r="B496" s="40"/>
      <c r="C496" s="41"/>
      <c r="D496" s="232" t="s">
        <v>146</v>
      </c>
      <c r="E496" s="41"/>
      <c r="F496" s="233" t="s">
        <v>1778</v>
      </c>
      <c r="G496" s="41"/>
      <c r="H496" s="41"/>
      <c r="I496" s="234"/>
      <c r="J496" s="41"/>
      <c r="K496" s="41"/>
      <c r="L496" s="45"/>
      <c r="M496" s="235"/>
      <c r="N496" s="236"/>
      <c r="O496" s="92"/>
      <c r="P496" s="92"/>
      <c r="Q496" s="92"/>
      <c r="R496" s="92"/>
      <c r="S496" s="92"/>
      <c r="T496" s="93"/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T496" s="18" t="s">
        <v>146</v>
      </c>
      <c r="AU496" s="18" t="s">
        <v>84</v>
      </c>
    </row>
    <row r="497" s="2" customFormat="1" ht="16.5" customHeight="1">
      <c r="A497" s="39"/>
      <c r="B497" s="40"/>
      <c r="C497" s="219" t="s">
        <v>1780</v>
      </c>
      <c r="D497" s="219" t="s">
        <v>139</v>
      </c>
      <c r="E497" s="220" t="s">
        <v>1781</v>
      </c>
      <c r="F497" s="221" t="s">
        <v>1782</v>
      </c>
      <c r="G497" s="222" t="s">
        <v>581</v>
      </c>
      <c r="H497" s="223">
        <v>4</v>
      </c>
      <c r="I497" s="224"/>
      <c r="J497" s="225">
        <f>ROUND(I497*H497,2)</f>
        <v>0</v>
      </c>
      <c r="K497" s="221" t="s">
        <v>1</v>
      </c>
      <c r="L497" s="45"/>
      <c r="M497" s="226" t="s">
        <v>1</v>
      </c>
      <c r="N497" s="227" t="s">
        <v>41</v>
      </c>
      <c r="O497" s="92"/>
      <c r="P497" s="228">
        <f>O497*H497</f>
        <v>0</v>
      </c>
      <c r="Q497" s="228">
        <v>0</v>
      </c>
      <c r="R497" s="228">
        <f>Q497*H497</f>
        <v>0</v>
      </c>
      <c r="S497" s="228">
        <v>0</v>
      </c>
      <c r="T497" s="229">
        <f>S497*H497</f>
        <v>0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30" t="s">
        <v>144</v>
      </c>
      <c r="AT497" s="230" t="s">
        <v>139</v>
      </c>
      <c r="AU497" s="230" t="s">
        <v>84</v>
      </c>
      <c r="AY497" s="18" t="s">
        <v>136</v>
      </c>
      <c r="BE497" s="231">
        <f>IF(N497="základní",J497,0)</f>
        <v>0</v>
      </c>
      <c r="BF497" s="231">
        <f>IF(N497="snížená",J497,0)</f>
        <v>0</v>
      </c>
      <c r="BG497" s="231">
        <f>IF(N497="zákl. přenesená",J497,0)</f>
        <v>0</v>
      </c>
      <c r="BH497" s="231">
        <f>IF(N497="sníž. přenesená",J497,0)</f>
        <v>0</v>
      </c>
      <c r="BI497" s="231">
        <f>IF(N497="nulová",J497,0)</f>
        <v>0</v>
      </c>
      <c r="BJ497" s="18" t="s">
        <v>84</v>
      </c>
      <c r="BK497" s="231">
        <f>ROUND(I497*H497,2)</f>
        <v>0</v>
      </c>
      <c r="BL497" s="18" t="s">
        <v>144</v>
      </c>
      <c r="BM497" s="230" t="s">
        <v>1783</v>
      </c>
    </row>
    <row r="498" s="2" customFormat="1">
      <c r="A498" s="39"/>
      <c r="B498" s="40"/>
      <c r="C498" s="41"/>
      <c r="D498" s="232" t="s">
        <v>146</v>
      </c>
      <c r="E498" s="41"/>
      <c r="F498" s="233" t="s">
        <v>1782</v>
      </c>
      <c r="G498" s="41"/>
      <c r="H498" s="41"/>
      <c r="I498" s="234"/>
      <c r="J498" s="41"/>
      <c r="K498" s="41"/>
      <c r="L498" s="45"/>
      <c r="M498" s="235"/>
      <c r="N498" s="236"/>
      <c r="O498" s="92"/>
      <c r="P498" s="92"/>
      <c r="Q498" s="92"/>
      <c r="R498" s="92"/>
      <c r="S498" s="92"/>
      <c r="T498" s="93"/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T498" s="18" t="s">
        <v>146</v>
      </c>
      <c r="AU498" s="18" t="s">
        <v>84</v>
      </c>
    </row>
    <row r="499" s="2" customFormat="1" ht="21.75" customHeight="1">
      <c r="A499" s="39"/>
      <c r="B499" s="40"/>
      <c r="C499" s="219" t="s">
        <v>1521</v>
      </c>
      <c r="D499" s="219" t="s">
        <v>139</v>
      </c>
      <c r="E499" s="220" t="s">
        <v>1784</v>
      </c>
      <c r="F499" s="221" t="s">
        <v>1785</v>
      </c>
      <c r="G499" s="222" t="s">
        <v>184</v>
      </c>
      <c r="H499" s="223">
        <v>0.42399999999999999</v>
      </c>
      <c r="I499" s="224"/>
      <c r="J499" s="225">
        <f>ROUND(I499*H499,2)</f>
        <v>0</v>
      </c>
      <c r="K499" s="221" t="s">
        <v>1</v>
      </c>
      <c r="L499" s="45"/>
      <c r="M499" s="226" t="s">
        <v>1</v>
      </c>
      <c r="N499" s="227" t="s">
        <v>41</v>
      </c>
      <c r="O499" s="92"/>
      <c r="P499" s="228">
        <f>O499*H499</f>
        <v>0</v>
      </c>
      <c r="Q499" s="228">
        <v>0</v>
      </c>
      <c r="R499" s="228">
        <f>Q499*H499</f>
        <v>0</v>
      </c>
      <c r="S499" s="228">
        <v>0</v>
      </c>
      <c r="T499" s="229">
        <f>S499*H499</f>
        <v>0</v>
      </c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R499" s="230" t="s">
        <v>144</v>
      </c>
      <c r="AT499" s="230" t="s">
        <v>139</v>
      </c>
      <c r="AU499" s="230" t="s">
        <v>84</v>
      </c>
      <c r="AY499" s="18" t="s">
        <v>136</v>
      </c>
      <c r="BE499" s="231">
        <f>IF(N499="základní",J499,0)</f>
        <v>0</v>
      </c>
      <c r="BF499" s="231">
        <f>IF(N499="snížená",J499,0)</f>
        <v>0</v>
      </c>
      <c r="BG499" s="231">
        <f>IF(N499="zákl. přenesená",J499,0)</f>
        <v>0</v>
      </c>
      <c r="BH499" s="231">
        <f>IF(N499="sníž. přenesená",J499,0)</f>
        <v>0</v>
      </c>
      <c r="BI499" s="231">
        <f>IF(N499="nulová",J499,0)</f>
        <v>0</v>
      </c>
      <c r="BJ499" s="18" t="s">
        <v>84</v>
      </c>
      <c r="BK499" s="231">
        <f>ROUND(I499*H499,2)</f>
        <v>0</v>
      </c>
      <c r="BL499" s="18" t="s">
        <v>144</v>
      </c>
      <c r="BM499" s="230" t="s">
        <v>605</v>
      </c>
    </row>
    <row r="500" s="2" customFormat="1">
      <c r="A500" s="39"/>
      <c r="B500" s="40"/>
      <c r="C500" s="41"/>
      <c r="D500" s="232" t="s">
        <v>146</v>
      </c>
      <c r="E500" s="41"/>
      <c r="F500" s="233" t="s">
        <v>1785</v>
      </c>
      <c r="G500" s="41"/>
      <c r="H500" s="41"/>
      <c r="I500" s="234"/>
      <c r="J500" s="41"/>
      <c r="K500" s="41"/>
      <c r="L500" s="45"/>
      <c r="M500" s="235"/>
      <c r="N500" s="236"/>
      <c r="O500" s="92"/>
      <c r="P500" s="92"/>
      <c r="Q500" s="92"/>
      <c r="R500" s="92"/>
      <c r="S500" s="92"/>
      <c r="T500" s="93"/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T500" s="18" t="s">
        <v>146</v>
      </c>
      <c r="AU500" s="18" t="s">
        <v>84</v>
      </c>
    </row>
    <row r="501" s="2" customFormat="1" ht="16.5" customHeight="1">
      <c r="A501" s="39"/>
      <c r="B501" s="40"/>
      <c r="C501" s="219" t="s">
        <v>1786</v>
      </c>
      <c r="D501" s="219" t="s">
        <v>139</v>
      </c>
      <c r="E501" s="220" t="s">
        <v>1787</v>
      </c>
      <c r="F501" s="221" t="s">
        <v>1788</v>
      </c>
      <c r="G501" s="222" t="s">
        <v>1332</v>
      </c>
      <c r="H501" s="223">
        <v>1</v>
      </c>
      <c r="I501" s="224"/>
      <c r="J501" s="225">
        <f>ROUND(I501*H501,2)</f>
        <v>0</v>
      </c>
      <c r="K501" s="221" t="s">
        <v>1</v>
      </c>
      <c r="L501" s="45"/>
      <c r="M501" s="226" t="s">
        <v>1</v>
      </c>
      <c r="N501" s="227" t="s">
        <v>41</v>
      </c>
      <c r="O501" s="92"/>
      <c r="P501" s="228">
        <f>O501*H501</f>
        <v>0</v>
      </c>
      <c r="Q501" s="228">
        <v>0</v>
      </c>
      <c r="R501" s="228">
        <f>Q501*H501</f>
        <v>0</v>
      </c>
      <c r="S501" s="228">
        <v>0</v>
      </c>
      <c r="T501" s="229">
        <f>S501*H501</f>
        <v>0</v>
      </c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R501" s="230" t="s">
        <v>144</v>
      </c>
      <c r="AT501" s="230" t="s">
        <v>139</v>
      </c>
      <c r="AU501" s="230" t="s">
        <v>84</v>
      </c>
      <c r="AY501" s="18" t="s">
        <v>136</v>
      </c>
      <c r="BE501" s="231">
        <f>IF(N501="základní",J501,0)</f>
        <v>0</v>
      </c>
      <c r="BF501" s="231">
        <f>IF(N501="snížená",J501,0)</f>
        <v>0</v>
      </c>
      <c r="BG501" s="231">
        <f>IF(N501="zákl. přenesená",J501,0)</f>
        <v>0</v>
      </c>
      <c r="BH501" s="231">
        <f>IF(N501="sníž. přenesená",J501,0)</f>
        <v>0</v>
      </c>
      <c r="BI501" s="231">
        <f>IF(N501="nulová",J501,0)</f>
        <v>0</v>
      </c>
      <c r="BJ501" s="18" t="s">
        <v>84</v>
      </c>
      <c r="BK501" s="231">
        <f>ROUND(I501*H501,2)</f>
        <v>0</v>
      </c>
      <c r="BL501" s="18" t="s">
        <v>144</v>
      </c>
      <c r="BM501" s="230" t="s">
        <v>613</v>
      </c>
    </row>
    <row r="502" s="2" customFormat="1">
      <c r="A502" s="39"/>
      <c r="B502" s="40"/>
      <c r="C502" s="41"/>
      <c r="D502" s="232" t="s">
        <v>146</v>
      </c>
      <c r="E502" s="41"/>
      <c r="F502" s="233" t="s">
        <v>1788</v>
      </c>
      <c r="G502" s="41"/>
      <c r="H502" s="41"/>
      <c r="I502" s="234"/>
      <c r="J502" s="41"/>
      <c r="K502" s="41"/>
      <c r="L502" s="45"/>
      <c r="M502" s="235"/>
      <c r="N502" s="236"/>
      <c r="O502" s="92"/>
      <c r="P502" s="92"/>
      <c r="Q502" s="92"/>
      <c r="R502" s="92"/>
      <c r="S502" s="92"/>
      <c r="T502" s="93"/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T502" s="18" t="s">
        <v>146</v>
      </c>
      <c r="AU502" s="18" t="s">
        <v>84</v>
      </c>
    </row>
    <row r="503" s="12" customFormat="1" ht="25.92" customHeight="1">
      <c r="A503" s="12"/>
      <c r="B503" s="203"/>
      <c r="C503" s="204"/>
      <c r="D503" s="205" t="s">
        <v>75</v>
      </c>
      <c r="E503" s="206" t="s">
        <v>1789</v>
      </c>
      <c r="F503" s="206" t="s">
        <v>1790</v>
      </c>
      <c r="G503" s="204"/>
      <c r="H503" s="204"/>
      <c r="I503" s="207"/>
      <c r="J503" s="208">
        <f>BK503</f>
        <v>0</v>
      </c>
      <c r="K503" s="204"/>
      <c r="L503" s="209"/>
      <c r="M503" s="210"/>
      <c r="N503" s="211"/>
      <c r="O503" s="211"/>
      <c r="P503" s="212">
        <f>SUM(P504:P511)</f>
        <v>0</v>
      </c>
      <c r="Q503" s="211"/>
      <c r="R503" s="212">
        <f>SUM(R504:R511)</f>
        <v>0</v>
      </c>
      <c r="S503" s="211"/>
      <c r="T503" s="213">
        <f>SUM(T504:T511)</f>
        <v>0</v>
      </c>
      <c r="U503" s="12"/>
      <c r="V503" s="12"/>
      <c r="W503" s="12"/>
      <c r="X503" s="12"/>
      <c r="Y503" s="12"/>
      <c r="Z503" s="12"/>
      <c r="AA503" s="12"/>
      <c r="AB503" s="12"/>
      <c r="AC503" s="12"/>
      <c r="AD503" s="12"/>
      <c r="AE503" s="12"/>
      <c r="AR503" s="214" t="s">
        <v>84</v>
      </c>
      <c r="AT503" s="215" t="s">
        <v>75</v>
      </c>
      <c r="AU503" s="215" t="s">
        <v>76</v>
      </c>
      <c r="AY503" s="214" t="s">
        <v>136</v>
      </c>
      <c r="BK503" s="216">
        <f>SUM(BK504:BK511)</f>
        <v>0</v>
      </c>
    </row>
    <row r="504" s="2" customFormat="1" ht="16.5" customHeight="1">
      <c r="A504" s="39"/>
      <c r="B504" s="40"/>
      <c r="C504" s="219" t="s">
        <v>1524</v>
      </c>
      <c r="D504" s="219" t="s">
        <v>139</v>
      </c>
      <c r="E504" s="220" t="s">
        <v>1791</v>
      </c>
      <c r="F504" s="221" t="s">
        <v>1792</v>
      </c>
      <c r="G504" s="222" t="s">
        <v>744</v>
      </c>
      <c r="H504" s="223">
        <v>1</v>
      </c>
      <c r="I504" s="224"/>
      <c r="J504" s="225">
        <f>ROUND(I504*H504,2)</f>
        <v>0</v>
      </c>
      <c r="K504" s="221" t="s">
        <v>1</v>
      </c>
      <c r="L504" s="45"/>
      <c r="M504" s="226" t="s">
        <v>1</v>
      </c>
      <c r="N504" s="227" t="s">
        <v>41</v>
      </c>
      <c r="O504" s="92"/>
      <c r="P504" s="228">
        <f>O504*H504</f>
        <v>0</v>
      </c>
      <c r="Q504" s="228">
        <v>0</v>
      </c>
      <c r="R504" s="228">
        <f>Q504*H504</f>
        <v>0</v>
      </c>
      <c r="S504" s="228">
        <v>0</v>
      </c>
      <c r="T504" s="229">
        <f>S504*H504</f>
        <v>0</v>
      </c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R504" s="230" t="s">
        <v>144</v>
      </c>
      <c r="AT504" s="230" t="s">
        <v>139</v>
      </c>
      <c r="AU504" s="230" t="s">
        <v>84</v>
      </c>
      <c r="AY504" s="18" t="s">
        <v>136</v>
      </c>
      <c r="BE504" s="231">
        <f>IF(N504="základní",J504,0)</f>
        <v>0</v>
      </c>
      <c r="BF504" s="231">
        <f>IF(N504="snížená",J504,0)</f>
        <v>0</v>
      </c>
      <c r="BG504" s="231">
        <f>IF(N504="zákl. přenesená",J504,0)</f>
        <v>0</v>
      </c>
      <c r="BH504" s="231">
        <f>IF(N504="sníž. přenesená",J504,0)</f>
        <v>0</v>
      </c>
      <c r="BI504" s="231">
        <f>IF(N504="nulová",J504,0)</f>
        <v>0</v>
      </c>
      <c r="BJ504" s="18" t="s">
        <v>84</v>
      </c>
      <c r="BK504" s="231">
        <f>ROUND(I504*H504,2)</f>
        <v>0</v>
      </c>
      <c r="BL504" s="18" t="s">
        <v>144</v>
      </c>
      <c r="BM504" s="230" t="s">
        <v>621</v>
      </c>
    </row>
    <row r="505" s="2" customFormat="1">
      <c r="A505" s="39"/>
      <c r="B505" s="40"/>
      <c r="C505" s="41"/>
      <c r="D505" s="232" t="s">
        <v>146</v>
      </c>
      <c r="E505" s="41"/>
      <c r="F505" s="233" t="s">
        <v>1792</v>
      </c>
      <c r="G505" s="41"/>
      <c r="H505" s="41"/>
      <c r="I505" s="234"/>
      <c r="J505" s="41"/>
      <c r="K505" s="41"/>
      <c r="L505" s="45"/>
      <c r="M505" s="235"/>
      <c r="N505" s="236"/>
      <c r="O505" s="92"/>
      <c r="P505" s="92"/>
      <c r="Q505" s="92"/>
      <c r="R505" s="92"/>
      <c r="S505" s="92"/>
      <c r="T505" s="93"/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T505" s="18" t="s">
        <v>146</v>
      </c>
      <c r="AU505" s="18" t="s">
        <v>84</v>
      </c>
    </row>
    <row r="506" s="2" customFormat="1" ht="16.5" customHeight="1">
      <c r="A506" s="39"/>
      <c r="B506" s="40"/>
      <c r="C506" s="219" t="s">
        <v>1793</v>
      </c>
      <c r="D506" s="219" t="s">
        <v>139</v>
      </c>
      <c r="E506" s="220" t="s">
        <v>1794</v>
      </c>
      <c r="F506" s="221" t="s">
        <v>1795</v>
      </c>
      <c r="G506" s="222" t="s">
        <v>744</v>
      </c>
      <c r="H506" s="223">
        <v>6</v>
      </c>
      <c r="I506" s="224"/>
      <c r="J506" s="225">
        <f>ROUND(I506*H506,2)</f>
        <v>0</v>
      </c>
      <c r="K506" s="221" t="s">
        <v>1</v>
      </c>
      <c r="L506" s="45"/>
      <c r="M506" s="226" t="s">
        <v>1</v>
      </c>
      <c r="N506" s="227" t="s">
        <v>41</v>
      </c>
      <c r="O506" s="92"/>
      <c r="P506" s="228">
        <f>O506*H506</f>
        <v>0</v>
      </c>
      <c r="Q506" s="228">
        <v>0</v>
      </c>
      <c r="R506" s="228">
        <f>Q506*H506</f>
        <v>0</v>
      </c>
      <c r="S506" s="228">
        <v>0</v>
      </c>
      <c r="T506" s="229">
        <f>S506*H506</f>
        <v>0</v>
      </c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R506" s="230" t="s">
        <v>144</v>
      </c>
      <c r="AT506" s="230" t="s">
        <v>139</v>
      </c>
      <c r="AU506" s="230" t="s">
        <v>84</v>
      </c>
      <c r="AY506" s="18" t="s">
        <v>136</v>
      </c>
      <c r="BE506" s="231">
        <f>IF(N506="základní",J506,0)</f>
        <v>0</v>
      </c>
      <c r="BF506" s="231">
        <f>IF(N506="snížená",J506,0)</f>
        <v>0</v>
      </c>
      <c r="BG506" s="231">
        <f>IF(N506="zákl. přenesená",J506,0)</f>
        <v>0</v>
      </c>
      <c r="BH506" s="231">
        <f>IF(N506="sníž. přenesená",J506,0)</f>
        <v>0</v>
      </c>
      <c r="BI506" s="231">
        <f>IF(N506="nulová",J506,0)</f>
        <v>0</v>
      </c>
      <c r="BJ506" s="18" t="s">
        <v>84</v>
      </c>
      <c r="BK506" s="231">
        <f>ROUND(I506*H506,2)</f>
        <v>0</v>
      </c>
      <c r="BL506" s="18" t="s">
        <v>144</v>
      </c>
      <c r="BM506" s="230" t="s">
        <v>1796</v>
      </c>
    </row>
    <row r="507" s="2" customFormat="1">
      <c r="A507" s="39"/>
      <c r="B507" s="40"/>
      <c r="C507" s="41"/>
      <c r="D507" s="232" t="s">
        <v>146</v>
      </c>
      <c r="E507" s="41"/>
      <c r="F507" s="233" t="s">
        <v>1795</v>
      </c>
      <c r="G507" s="41"/>
      <c r="H507" s="41"/>
      <c r="I507" s="234"/>
      <c r="J507" s="41"/>
      <c r="K507" s="41"/>
      <c r="L507" s="45"/>
      <c r="M507" s="235"/>
      <c r="N507" s="236"/>
      <c r="O507" s="92"/>
      <c r="P507" s="92"/>
      <c r="Q507" s="92"/>
      <c r="R507" s="92"/>
      <c r="S507" s="92"/>
      <c r="T507" s="93"/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T507" s="18" t="s">
        <v>146</v>
      </c>
      <c r="AU507" s="18" t="s">
        <v>84</v>
      </c>
    </row>
    <row r="508" s="2" customFormat="1" ht="16.5" customHeight="1">
      <c r="A508" s="39"/>
      <c r="B508" s="40"/>
      <c r="C508" s="219" t="s">
        <v>1527</v>
      </c>
      <c r="D508" s="219" t="s">
        <v>139</v>
      </c>
      <c r="E508" s="220" t="s">
        <v>1797</v>
      </c>
      <c r="F508" s="221" t="s">
        <v>1798</v>
      </c>
      <c r="G508" s="222" t="s">
        <v>744</v>
      </c>
      <c r="H508" s="223">
        <v>1</v>
      </c>
      <c r="I508" s="224"/>
      <c r="J508" s="225">
        <f>ROUND(I508*H508,2)</f>
        <v>0</v>
      </c>
      <c r="K508" s="221" t="s">
        <v>1</v>
      </c>
      <c r="L508" s="45"/>
      <c r="M508" s="226" t="s">
        <v>1</v>
      </c>
      <c r="N508" s="227" t="s">
        <v>41</v>
      </c>
      <c r="O508" s="92"/>
      <c r="P508" s="228">
        <f>O508*H508</f>
        <v>0</v>
      </c>
      <c r="Q508" s="228">
        <v>0</v>
      </c>
      <c r="R508" s="228">
        <f>Q508*H508</f>
        <v>0</v>
      </c>
      <c r="S508" s="228">
        <v>0</v>
      </c>
      <c r="T508" s="229">
        <f>S508*H508</f>
        <v>0</v>
      </c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R508" s="230" t="s">
        <v>144</v>
      </c>
      <c r="AT508" s="230" t="s">
        <v>139</v>
      </c>
      <c r="AU508" s="230" t="s">
        <v>84</v>
      </c>
      <c r="AY508" s="18" t="s">
        <v>136</v>
      </c>
      <c r="BE508" s="231">
        <f>IF(N508="základní",J508,0)</f>
        <v>0</v>
      </c>
      <c r="BF508" s="231">
        <f>IF(N508="snížená",J508,0)</f>
        <v>0</v>
      </c>
      <c r="BG508" s="231">
        <f>IF(N508="zákl. přenesená",J508,0)</f>
        <v>0</v>
      </c>
      <c r="BH508" s="231">
        <f>IF(N508="sníž. přenesená",J508,0)</f>
        <v>0</v>
      </c>
      <c r="BI508" s="231">
        <f>IF(N508="nulová",J508,0)</f>
        <v>0</v>
      </c>
      <c r="BJ508" s="18" t="s">
        <v>84</v>
      </c>
      <c r="BK508" s="231">
        <f>ROUND(I508*H508,2)</f>
        <v>0</v>
      </c>
      <c r="BL508" s="18" t="s">
        <v>144</v>
      </c>
      <c r="BM508" s="230" t="s">
        <v>629</v>
      </c>
    </row>
    <row r="509" s="2" customFormat="1">
      <c r="A509" s="39"/>
      <c r="B509" s="40"/>
      <c r="C509" s="41"/>
      <c r="D509" s="232" t="s">
        <v>146</v>
      </c>
      <c r="E509" s="41"/>
      <c r="F509" s="233" t="s">
        <v>1798</v>
      </c>
      <c r="G509" s="41"/>
      <c r="H509" s="41"/>
      <c r="I509" s="234"/>
      <c r="J509" s="41"/>
      <c r="K509" s="41"/>
      <c r="L509" s="45"/>
      <c r="M509" s="235"/>
      <c r="N509" s="236"/>
      <c r="O509" s="92"/>
      <c r="P509" s="92"/>
      <c r="Q509" s="92"/>
      <c r="R509" s="92"/>
      <c r="S509" s="92"/>
      <c r="T509" s="93"/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T509" s="18" t="s">
        <v>146</v>
      </c>
      <c r="AU509" s="18" t="s">
        <v>84</v>
      </c>
    </row>
    <row r="510" s="2" customFormat="1" ht="21.75" customHeight="1">
      <c r="A510" s="39"/>
      <c r="B510" s="40"/>
      <c r="C510" s="219" t="s">
        <v>1799</v>
      </c>
      <c r="D510" s="219" t="s">
        <v>139</v>
      </c>
      <c r="E510" s="220" t="s">
        <v>1800</v>
      </c>
      <c r="F510" s="221" t="s">
        <v>1801</v>
      </c>
      <c r="G510" s="222" t="s">
        <v>184</v>
      </c>
      <c r="H510" s="223">
        <v>0.086999999999999994</v>
      </c>
      <c r="I510" s="224"/>
      <c r="J510" s="225">
        <f>ROUND(I510*H510,2)</f>
        <v>0</v>
      </c>
      <c r="K510" s="221" t="s">
        <v>1</v>
      </c>
      <c r="L510" s="45"/>
      <c r="M510" s="226" t="s">
        <v>1</v>
      </c>
      <c r="N510" s="227" t="s">
        <v>41</v>
      </c>
      <c r="O510" s="92"/>
      <c r="P510" s="228">
        <f>O510*H510</f>
        <v>0</v>
      </c>
      <c r="Q510" s="228">
        <v>0</v>
      </c>
      <c r="R510" s="228">
        <f>Q510*H510</f>
        <v>0</v>
      </c>
      <c r="S510" s="228">
        <v>0</v>
      </c>
      <c r="T510" s="229">
        <f>S510*H510</f>
        <v>0</v>
      </c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R510" s="230" t="s">
        <v>144</v>
      </c>
      <c r="AT510" s="230" t="s">
        <v>139</v>
      </c>
      <c r="AU510" s="230" t="s">
        <v>84</v>
      </c>
      <c r="AY510" s="18" t="s">
        <v>136</v>
      </c>
      <c r="BE510" s="231">
        <f>IF(N510="základní",J510,0)</f>
        <v>0</v>
      </c>
      <c r="BF510" s="231">
        <f>IF(N510="snížená",J510,0)</f>
        <v>0</v>
      </c>
      <c r="BG510" s="231">
        <f>IF(N510="zákl. přenesená",J510,0)</f>
        <v>0</v>
      </c>
      <c r="BH510" s="231">
        <f>IF(N510="sníž. přenesená",J510,0)</f>
        <v>0</v>
      </c>
      <c r="BI510" s="231">
        <f>IF(N510="nulová",J510,0)</f>
        <v>0</v>
      </c>
      <c r="BJ510" s="18" t="s">
        <v>84</v>
      </c>
      <c r="BK510" s="231">
        <f>ROUND(I510*H510,2)</f>
        <v>0</v>
      </c>
      <c r="BL510" s="18" t="s">
        <v>144</v>
      </c>
      <c r="BM510" s="230" t="s">
        <v>637</v>
      </c>
    </row>
    <row r="511" s="2" customFormat="1">
      <c r="A511" s="39"/>
      <c r="B511" s="40"/>
      <c r="C511" s="41"/>
      <c r="D511" s="232" t="s">
        <v>146</v>
      </c>
      <c r="E511" s="41"/>
      <c r="F511" s="233" t="s">
        <v>1801</v>
      </c>
      <c r="G511" s="41"/>
      <c r="H511" s="41"/>
      <c r="I511" s="234"/>
      <c r="J511" s="41"/>
      <c r="K511" s="41"/>
      <c r="L511" s="45"/>
      <c r="M511" s="235"/>
      <c r="N511" s="236"/>
      <c r="O511" s="92"/>
      <c r="P511" s="92"/>
      <c r="Q511" s="92"/>
      <c r="R511" s="92"/>
      <c r="S511" s="92"/>
      <c r="T511" s="93"/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T511" s="18" t="s">
        <v>146</v>
      </c>
      <c r="AU511" s="18" t="s">
        <v>84</v>
      </c>
    </row>
    <row r="512" s="12" customFormat="1" ht="25.92" customHeight="1">
      <c r="A512" s="12"/>
      <c r="B512" s="203"/>
      <c r="C512" s="204"/>
      <c r="D512" s="205" t="s">
        <v>75</v>
      </c>
      <c r="E512" s="206" t="s">
        <v>1802</v>
      </c>
      <c r="F512" s="206" t="s">
        <v>1803</v>
      </c>
      <c r="G512" s="204"/>
      <c r="H512" s="204"/>
      <c r="I512" s="207"/>
      <c r="J512" s="208">
        <f>BK512</f>
        <v>0</v>
      </c>
      <c r="K512" s="204"/>
      <c r="L512" s="209"/>
      <c r="M512" s="210"/>
      <c r="N512" s="211"/>
      <c r="O512" s="211"/>
      <c r="P512" s="212">
        <f>SUM(P513:P524)</f>
        <v>0</v>
      </c>
      <c r="Q512" s="211"/>
      <c r="R512" s="212">
        <f>SUM(R513:R524)</f>
        <v>0</v>
      </c>
      <c r="S512" s="211"/>
      <c r="T512" s="213">
        <f>SUM(T513:T524)</f>
        <v>0</v>
      </c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R512" s="214" t="s">
        <v>84</v>
      </c>
      <c r="AT512" s="215" t="s">
        <v>75</v>
      </c>
      <c r="AU512" s="215" t="s">
        <v>76</v>
      </c>
      <c r="AY512" s="214" t="s">
        <v>136</v>
      </c>
      <c r="BK512" s="216">
        <f>SUM(BK513:BK524)</f>
        <v>0</v>
      </c>
    </row>
    <row r="513" s="2" customFormat="1" ht="21.75" customHeight="1">
      <c r="A513" s="39"/>
      <c r="B513" s="40"/>
      <c r="C513" s="219" t="s">
        <v>1530</v>
      </c>
      <c r="D513" s="219" t="s">
        <v>139</v>
      </c>
      <c r="E513" s="220" t="s">
        <v>1804</v>
      </c>
      <c r="F513" s="221" t="s">
        <v>1805</v>
      </c>
      <c r="G513" s="222" t="s">
        <v>184</v>
      </c>
      <c r="H513" s="223">
        <v>54.433999999999998</v>
      </c>
      <c r="I513" s="224"/>
      <c r="J513" s="225">
        <f>ROUND(I513*H513,2)</f>
        <v>0</v>
      </c>
      <c r="K513" s="221" t="s">
        <v>1</v>
      </c>
      <c r="L513" s="45"/>
      <c r="M513" s="226" t="s">
        <v>1</v>
      </c>
      <c r="N513" s="227" t="s">
        <v>41</v>
      </c>
      <c r="O513" s="92"/>
      <c r="P513" s="228">
        <f>O513*H513</f>
        <v>0</v>
      </c>
      <c r="Q513" s="228">
        <v>0</v>
      </c>
      <c r="R513" s="228">
        <f>Q513*H513</f>
        <v>0</v>
      </c>
      <c r="S513" s="228">
        <v>0</v>
      </c>
      <c r="T513" s="229">
        <f>S513*H513</f>
        <v>0</v>
      </c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R513" s="230" t="s">
        <v>144</v>
      </c>
      <c r="AT513" s="230" t="s">
        <v>139</v>
      </c>
      <c r="AU513" s="230" t="s">
        <v>84</v>
      </c>
      <c r="AY513" s="18" t="s">
        <v>136</v>
      </c>
      <c r="BE513" s="231">
        <f>IF(N513="základní",J513,0)</f>
        <v>0</v>
      </c>
      <c r="BF513" s="231">
        <f>IF(N513="snížená",J513,0)</f>
        <v>0</v>
      </c>
      <c r="BG513" s="231">
        <f>IF(N513="zákl. přenesená",J513,0)</f>
        <v>0</v>
      </c>
      <c r="BH513" s="231">
        <f>IF(N513="sníž. přenesená",J513,0)</f>
        <v>0</v>
      </c>
      <c r="BI513" s="231">
        <f>IF(N513="nulová",J513,0)</f>
        <v>0</v>
      </c>
      <c r="BJ513" s="18" t="s">
        <v>84</v>
      </c>
      <c r="BK513" s="231">
        <f>ROUND(I513*H513,2)</f>
        <v>0</v>
      </c>
      <c r="BL513" s="18" t="s">
        <v>144</v>
      </c>
      <c r="BM513" s="230" t="s">
        <v>645</v>
      </c>
    </row>
    <row r="514" s="2" customFormat="1">
      <c r="A514" s="39"/>
      <c r="B514" s="40"/>
      <c r="C514" s="41"/>
      <c r="D514" s="232" t="s">
        <v>146</v>
      </c>
      <c r="E514" s="41"/>
      <c r="F514" s="233" t="s">
        <v>1805</v>
      </c>
      <c r="G514" s="41"/>
      <c r="H514" s="41"/>
      <c r="I514" s="234"/>
      <c r="J514" s="41"/>
      <c r="K514" s="41"/>
      <c r="L514" s="45"/>
      <c r="M514" s="235"/>
      <c r="N514" s="236"/>
      <c r="O514" s="92"/>
      <c r="P514" s="92"/>
      <c r="Q514" s="92"/>
      <c r="R514" s="92"/>
      <c r="S514" s="92"/>
      <c r="T514" s="93"/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T514" s="18" t="s">
        <v>146</v>
      </c>
      <c r="AU514" s="18" t="s">
        <v>84</v>
      </c>
    </row>
    <row r="515" s="2" customFormat="1" ht="21.75" customHeight="1">
      <c r="A515" s="39"/>
      <c r="B515" s="40"/>
      <c r="C515" s="219" t="s">
        <v>1806</v>
      </c>
      <c r="D515" s="219" t="s">
        <v>139</v>
      </c>
      <c r="E515" s="220" t="s">
        <v>1807</v>
      </c>
      <c r="F515" s="221" t="s">
        <v>1808</v>
      </c>
      <c r="G515" s="222" t="s">
        <v>184</v>
      </c>
      <c r="H515" s="223">
        <v>54.433999999999998</v>
      </c>
      <c r="I515" s="224"/>
      <c r="J515" s="225">
        <f>ROUND(I515*H515,2)</f>
        <v>0</v>
      </c>
      <c r="K515" s="221" t="s">
        <v>1</v>
      </c>
      <c r="L515" s="45"/>
      <c r="M515" s="226" t="s">
        <v>1</v>
      </c>
      <c r="N515" s="227" t="s">
        <v>41</v>
      </c>
      <c r="O515" s="92"/>
      <c r="P515" s="228">
        <f>O515*H515</f>
        <v>0</v>
      </c>
      <c r="Q515" s="228">
        <v>0</v>
      </c>
      <c r="R515" s="228">
        <f>Q515*H515</f>
        <v>0</v>
      </c>
      <c r="S515" s="228">
        <v>0</v>
      </c>
      <c r="T515" s="229">
        <f>S515*H515</f>
        <v>0</v>
      </c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R515" s="230" t="s">
        <v>144</v>
      </c>
      <c r="AT515" s="230" t="s">
        <v>139</v>
      </c>
      <c r="AU515" s="230" t="s">
        <v>84</v>
      </c>
      <c r="AY515" s="18" t="s">
        <v>136</v>
      </c>
      <c r="BE515" s="231">
        <f>IF(N515="základní",J515,0)</f>
        <v>0</v>
      </c>
      <c r="BF515" s="231">
        <f>IF(N515="snížená",J515,0)</f>
        <v>0</v>
      </c>
      <c r="BG515" s="231">
        <f>IF(N515="zákl. přenesená",J515,0)</f>
        <v>0</v>
      </c>
      <c r="BH515" s="231">
        <f>IF(N515="sníž. přenesená",J515,0)</f>
        <v>0</v>
      </c>
      <c r="BI515" s="231">
        <f>IF(N515="nulová",J515,0)</f>
        <v>0</v>
      </c>
      <c r="BJ515" s="18" t="s">
        <v>84</v>
      </c>
      <c r="BK515" s="231">
        <f>ROUND(I515*H515,2)</f>
        <v>0</v>
      </c>
      <c r="BL515" s="18" t="s">
        <v>144</v>
      </c>
      <c r="BM515" s="230" t="s">
        <v>653</v>
      </c>
    </row>
    <row r="516" s="2" customFormat="1">
      <c r="A516" s="39"/>
      <c r="B516" s="40"/>
      <c r="C516" s="41"/>
      <c r="D516" s="232" t="s">
        <v>146</v>
      </c>
      <c r="E516" s="41"/>
      <c r="F516" s="233" t="s">
        <v>1808</v>
      </c>
      <c r="G516" s="41"/>
      <c r="H516" s="41"/>
      <c r="I516" s="234"/>
      <c r="J516" s="41"/>
      <c r="K516" s="41"/>
      <c r="L516" s="45"/>
      <c r="M516" s="235"/>
      <c r="N516" s="236"/>
      <c r="O516" s="92"/>
      <c r="P516" s="92"/>
      <c r="Q516" s="92"/>
      <c r="R516" s="92"/>
      <c r="S516" s="92"/>
      <c r="T516" s="93"/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T516" s="18" t="s">
        <v>146</v>
      </c>
      <c r="AU516" s="18" t="s">
        <v>84</v>
      </c>
    </row>
    <row r="517" s="2" customFormat="1" ht="16.5" customHeight="1">
      <c r="A517" s="39"/>
      <c r="B517" s="40"/>
      <c r="C517" s="219" t="s">
        <v>1533</v>
      </c>
      <c r="D517" s="219" t="s">
        <v>139</v>
      </c>
      <c r="E517" s="220" t="s">
        <v>1809</v>
      </c>
      <c r="F517" s="221" t="s">
        <v>1810</v>
      </c>
      <c r="G517" s="222" t="s">
        <v>184</v>
      </c>
      <c r="H517" s="223">
        <v>544.34500000000003</v>
      </c>
      <c r="I517" s="224"/>
      <c r="J517" s="225">
        <f>ROUND(I517*H517,2)</f>
        <v>0</v>
      </c>
      <c r="K517" s="221" t="s">
        <v>1</v>
      </c>
      <c r="L517" s="45"/>
      <c r="M517" s="226" t="s">
        <v>1</v>
      </c>
      <c r="N517" s="227" t="s">
        <v>41</v>
      </c>
      <c r="O517" s="92"/>
      <c r="P517" s="228">
        <f>O517*H517</f>
        <v>0</v>
      </c>
      <c r="Q517" s="228">
        <v>0</v>
      </c>
      <c r="R517" s="228">
        <f>Q517*H517</f>
        <v>0</v>
      </c>
      <c r="S517" s="228">
        <v>0</v>
      </c>
      <c r="T517" s="229">
        <f>S517*H517</f>
        <v>0</v>
      </c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R517" s="230" t="s">
        <v>144</v>
      </c>
      <c r="AT517" s="230" t="s">
        <v>139</v>
      </c>
      <c r="AU517" s="230" t="s">
        <v>84</v>
      </c>
      <c r="AY517" s="18" t="s">
        <v>136</v>
      </c>
      <c r="BE517" s="231">
        <f>IF(N517="základní",J517,0)</f>
        <v>0</v>
      </c>
      <c r="BF517" s="231">
        <f>IF(N517="snížená",J517,0)</f>
        <v>0</v>
      </c>
      <c r="BG517" s="231">
        <f>IF(N517="zákl. přenesená",J517,0)</f>
        <v>0</v>
      </c>
      <c r="BH517" s="231">
        <f>IF(N517="sníž. přenesená",J517,0)</f>
        <v>0</v>
      </c>
      <c r="BI517" s="231">
        <f>IF(N517="nulová",J517,0)</f>
        <v>0</v>
      </c>
      <c r="BJ517" s="18" t="s">
        <v>84</v>
      </c>
      <c r="BK517" s="231">
        <f>ROUND(I517*H517,2)</f>
        <v>0</v>
      </c>
      <c r="BL517" s="18" t="s">
        <v>144</v>
      </c>
      <c r="BM517" s="230" t="s">
        <v>661</v>
      </c>
    </row>
    <row r="518" s="2" customFormat="1">
      <c r="A518" s="39"/>
      <c r="B518" s="40"/>
      <c r="C518" s="41"/>
      <c r="D518" s="232" t="s">
        <v>146</v>
      </c>
      <c r="E518" s="41"/>
      <c r="F518" s="233" t="s">
        <v>1810</v>
      </c>
      <c r="G518" s="41"/>
      <c r="H518" s="41"/>
      <c r="I518" s="234"/>
      <c r="J518" s="41"/>
      <c r="K518" s="41"/>
      <c r="L518" s="45"/>
      <c r="M518" s="235"/>
      <c r="N518" s="236"/>
      <c r="O518" s="92"/>
      <c r="P518" s="92"/>
      <c r="Q518" s="92"/>
      <c r="R518" s="92"/>
      <c r="S518" s="92"/>
      <c r="T518" s="93"/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T518" s="18" t="s">
        <v>146</v>
      </c>
      <c r="AU518" s="18" t="s">
        <v>84</v>
      </c>
    </row>
    <row r="519" s="2" customFormat="1" ht="16.5" customHeight="1">
      <c r="A519" s="39"/>
      <c r="B519" s="40"/>
      <c r="C519" s="219" t="s">
        <v>1811</v>
      </c>
      <c r="D519" s="219" t="s">
        <v>139</v>
      </c>
      <c r="E519" s="220" t="s">
        <v>1812</v>
      </c>
      <c r="F519" s="221" t="s">
        <v>1813</v>
      </c>
      <c r="G519" s="222" t="s">
        <v>184</v>
      </c>
      <c r="H519" s="223">
        <v>54.433999999999998</v>
      </c>
      <c r="I519" s="224"/>
      <c r="J519" s="225">
        <f>ROUND(I519*H519,2)</f>
        <v>0</v>
      </c>
      <c r="K519" s="221" t="s">
        <v>1</v>
      </c>
      <c r="L519" s="45"/>
      <c r="M519" s="226" t="s">
        <v>1</v>
      </c>
      <c r="N519" s="227" t="s">
        <v>41</v>
      </c>
      <c r="O519" s="92"/>
      <c r="P519" s="228">
        <f>O519*H519</f>
        <v>0</v>
      </c>
      <c r="Q519" s="228">
        <v>0</v>
      </c>
      <c r="R519" s="228">
        <f>Q519*H519</f>
        <v>0</v>
      </c>
      <c r="S519" s="228">
        <v>0</v>
      </c>
      <c r="T519" s="229">
        <f>S519*H519</f>
        <v>0</v>
      </c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R519" s="230" t="s">
        <v>144</v>
      </c>
      <c r="AT519" s="230" t="s">
        <v>139</v>
      </c>
      <c r="AU519" s="230" t="s">
        <v>84</v>
      </c>
      <c r="AY519" s="18" t="s">
        <v>136</v>
      </c>
      <c r="BE519" s="231">
        <f>IF(N519="základní",J519,0)</f>
        <v>0</v>
      </c>
      <c r="BF519" s="231">
        <f>IF(N519="snížená",J519,0)</f>
        <v>0</v>
      </c>
      <c r="BG519" s="231">
        <f>IF(N519="zákl. přenesená",J519,0)</f>
        <v>0</v>
      </c>
      <c r="BH519" s="231">
        <f>IF(N519="sníž. přenesená",J519,0)</f>
        <v>0</v>
      </c>
      <c r="BI519" s="231">
        <f>IF(N519="nulová",J519,0)</f>
        <v>0</v>
      </c>
      <c r="BJ519" s="18" t="s">
        <v>84</v>
      </c>
      <c r="BK519" s="231">
        <f>ROUND(I519*H519,2)</f>
        <v>0</v>
      </c>
      <c r="BL519" s="18" t="s">
        <v>144</v>
      </c>
      <c r="BM519" s="230" t="s">
        <v>1814</v>
      </c>
    </row>
    <row r="520" s="2" customFormat="1">
      <c r="A520" s="39"/>
      <c r="B520" s="40"/>
      <c r="C520" s="41"/>
      <c r="D520" s="232" t="s">
        <v>146</v>
      </c>
      <c r="E520" s="41"/>
      <c r="F520" s="233" t="s">
        <v>1813</v>
      </c>
      <c r="G520" s="41"/>
      <c r="H520" s="41"/>
      <c r="I520" s="234"/>
      <c r="J520" s="41"/>
      <c r="K520" s="41"/>
      <c r="L520" s="45"/>
      <c r="M520" s="235"/>
      <c r="N520" s="236"/>
      <c r="O520" s="92"/>
      <c r="P520" s="92"/>
      <c r="Q520" s="92"/>
      <c r="R520" s="92"/>
      <c r="S520" s="92"/>
      <c r="T520" s="93"/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T520" s="18" t="s">
        <v>146</v>
      </c>
      <c r="AU520" s="18" t="s">
        <v>84</v>
      </c>
    </row>
    <row r="521" s="2" customFormat="1" ht="16.5" customHeight="1">
      <c r="A521" s="39"/>
      <c r="B521" s="40"/>
      <c r="C521" s="219" t="s">
        <v>1536</v>
      </c>
      <c r="D521" s="219" t="s">
        <v>139</v>
      </c>
      <c r="E521" s="220" t="s">
        <v>1815</v>
      </c>
      <c r="F521" s="221" t="s">
        <v>1816</v>
      </c>
      <c r="G521" s="222" t="s">
        <v>184</v>
      </c>
      <c r="H521" s="223">
        <v>544.34500000000003</v>
      </c>
      <c r="I521" s="224"/>
      <c r="J521" s="225">
        <f>ROUND(I521*H521,2)</f>
        <v>0</v>
      </c>
      <c r="K521" s="221" t="s">
        <v>1</v>
      </c>
      <c r="L521" s="45"/>
      <c r="M521" s="226" t="s">
        <v>1</v>
      </c>
      <c r="N521" s="227" t="s">
        <v>41</v>
      </c>
      <c r="O521" s="92"/>
      <c r="P521" s="228">
        <f>O521*H521</f>
        <v>0</v>
      </c>
      <c r="Q521" s="228">
        <v>0</v>
      </c>
      <c r="R521" s="228">
        <f>Q521*H521</f>
        <v>0</v>
      </c>
      <c r="S521" s="228">
        <v>0</v>
      </c>
      <c r="T521" s="229">
        <f>S521*H521</f>
        <v>0</v>
      </c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R521" s="230" t="s">
        <v>144</v>
      </c>
      <c r="AT521" s="230" t="s">
        <v>139</v>
      </c>
      <c r="AU521" s="230" t="s">
        <v>84</v>
      </c>
      <c r="AY521" s="18" t="s">
        <v>136</v>
      </c>
      <c r="BE521" s="231">
        <f>IF(N521="základní",J521,0)</f>
        <v>0</v>
      </c>
      <c r="BF521" s="231">
        <f>IF(N521="snížená",J521,0)</f>
        <v>0</v>
      </c>
      <c r="BG521" s="231">
        <f>IF(N521="zákl. přenesená",J521,0)</f>
        <v>0</v>
      </c>
      <c r="BH521" s="231">
        <f>IF(N521="sníž. přenesená",J521,0)</f>
        <v>0</v>
      </c>
      <c r="BI521" s="231">
        <f>IF(N521="nulová",J521,0)</f>
        <v>0</v>
      </c>
      <c r="BJ521" s="18" t="s">
        <v>84</v>
      </c>
      <c r="BK521" s="231">
        <f>ROUND(I521*H521,2)</f>
        <v>0</v>
      </c>
      <c r="BL521" s="18" t="s">
        <v>144</v>
      </c>
      <c r="BM521" s="230" t="s">
        <v>1817</v>
      </c>
    </row>
    <row r="522" s="2" customFormat="1">
      <c r="A522" s="39"/>
      <c r="B522" s="40"/>
      <c r="C522" s="41"/>
      <c r="D522" s="232" t="s">
        <v>146</v>
      </c>
      <c r="E522" s="41"/>
      <c r="F522" s="233" t="s">
        <v>1816</v>
      </c>
      <c r="G522" s="41"/>
      <c r="H522" s="41"/>
      <c r="I522" s="234"/>
      <c r="J522" s="41"/>
      <c r="K522" s="41"/>
      <c r="L522" s="45"/>
      <c r="M522" s="235"/>
      <c r="N522" s="236"/>
      <c r="O522" s="92"/>
      <c r="P522" s="92"/>
      <c r="Q522" s="92"/>
      <c r="R522" s="92"/>
      <c r="S522" s="92"/>
      <c r="T522" s="93"/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T522" s="18" t="s">
        <v>146</v>
      </c>
      <c r="AU522" s="18" t="s">
        <v>84</v>
      </c>
    </row>
    <row r="523" s="2" customFormat="1" ht="16.5" customHeight="1">
      <c r="A523" s="39"/>
      <c r="B523" s="40"/>
      <c r="C523" s="219" t="s">
        <v>1818</v>
      </c>
      <c r="D523" s="219" t="s">
        <v>139</v>
      </c>
      <c r="E523" s="220" t="s">
        <v>1819</v>
      </c>
      <c r="F523" s="221" t="s">
        <v>1820</v>
      </c>
      <c r="G523" s="222" t="s">
        <v>184</v>
      </c>
      <c r="H523" s="223">
        <v>54.433999999999998</v>
      </c>
      <c r="I523" s="224"/>
      <c r="J523" s="225">
        <f>ROUND(I523*H523,2)</f>
        <v>0</v>
      </c>
      <c r="K523" s="221" t="s">
        <v>1</v>
      </c>
      <c r="L523" s="45"/>
      <c r="M523" s="226" t="s">
        <v>1</v>
      </c>
      <c r="N523" s="227" t="s">
        <v>41</v>
      </c>
      <c r="O523" s="92"/>
      <c r="P523" s="228">
        <f>O523*H523</f>
        <v>0</v>
      </c>
      <c r="Q523" s="228">
        <v>0</v>
      </c>
      <c r="R523" s="228">
        <f>Q523*H523</f>
        <v>0</v>
      </c>
      <c r="S523" s="228">
        <v>0</v>
      </c>
      <c r="T523" s="229">
        <f>S523*H523</f>
        <v>0</v>
      </c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R523" s="230" t="s">
        <v>144</v>
      </c>
      <c r="AT523" s="230" t="s">
        <v>139</v>
      </c>
      <c r="AU523" s="230" t="s">
        <v>84</v>
      </c>
      <c r="AY523" s="18" t="s">
        <v>136</v>
      </c>
      <c r="BE523" s="231">
        <f>IF(N523="základní",J523,0)</f>
        <v>0</v>
      </c>
      <c r="BF523" s="231">
        <f>IF(N523="snížená",J523,0)</f>
        <v>0</v>
      </c>
      <c r="BG523" s="231">
        <f>IF(N523="zákl. přenesená",J523,0)</f>
        <v>0</v>
      </c>
      <c r="BH523" s="231">
        <f>IF(N523="sníž. přenesená",J523,0)</f>
        <v>0</v>
      </c>
      <c r="BI523" s="231">
        <f>IF(N523="nulová",J523,0)</f>
        <v>0</v>
      </c>
      <c r="BJ523" s="18" t="s">
        <v>84</v>
      </c>
      <c r="BK523" s="231">
        <f>ROUND(I523*H523,2)</f>
        <v>0</v>
      </c>
      <c r="BL523" s="18" t="s">
        <v>144</v>
      </c>
      <c r="BM523" s="230" t="s">
        <v>1821</v>
      </c>
    </row>
    <row r="524" s="2" customFormat="1">
      <c r="A524" s="39"/>
      <c r="B524" s="40"/>
      <c r="C524" s="41"/>
      <c r="D524" s="232" t="s">
        <v>146</v>
      </c>
      <c r="E524" s="41"/>
      <c r="F524" s="233" t="s">
        <v>1820</v>
      </c>
      <c r="G524" s="41"/>
      <c r="H524" s="41"/>
      <c r="I524" s="234"/>
      <c r="J524" s="41"/>
      <c r="K524" s="41"/>
      <c r="L524" s="45"/>
      <c r="M524" s="294"/>
      <c r="N524" s="295"/>
      <c r="O524" s="296"/>
      <c r="P524" s="296"/>
      <c r="Q524" s="296"/>
      <c r="R524" s="296"/>
      <c r="S524" s="296"/>
      <c r="T524" s="297"/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T524" s="18" t="s">
        <v>146</v>
      </c>
      <c r="AU524" s="18" t="s">
        <v>84</v>
      </c>
    </row>
    <row r="525" s="2" customFormat="1" ht="6.96" customHeight="1">
      <c r="A525" s="39"/>
      <c r="B525" s="67"/>
      <c r="C525" s="68"/>
      <c r="D525" s="68"/>
      <c r="E525" s="68"/>
      <c r="F525" s="68"/>
      <c r="G525" s="68"/>
      <c r="H525" s="68"/>
      <c r="I525" s="68"/>
      <c r="J525" s="68"/>
      <c r="K525" s="68"/>
      <c r="L525" s="45"/>
      <c r="M525" s="39"/>
      <c r="O525" s="39"/>
      <c r="P525" s="39"/>
      <c r="Q525" s="39"/>
      <c r="R525" s="39"/>
      <c r="S525" s="39"/>
      <c r="T525" s="39"/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</row>
  </sheetData>
  <sheetProtection sheet="1" autoFilter="0" formatColumns="0" formatRows="0" objects="1" scenarios="1" spinCount="100000" saltValue="SA0cDk8CILRmiFEa6Gpxh2EfOBwITIzaGIhGvI/YSOYZaGY4DHVlgNYJiQd/Vu8WILxPcz8eJGJMW8mUb90vIQ==" hashValue="5YDwT4SAzaq7tWQ4DkgF1ugNGOOGjIFeD03KGv3C6a8xeFyMzz8uKYPULBEPYvSiKMPeHKNPBKhb21KqUQ7UgQ==" algorithmName="SHA-512" password="CC35"/>
  <autoFilter ref="C130:K524"/>
  <mergeCells count="9">
    <mergeCell ref="E7:H7"/>
    <mergeCell ref="E9:H9"/>
    <mergeCell ref="E18:H18"/>
    <mergeCell ref="E27:H27"/>
    <mergeCell ref="E85:H85"/>
    <mergeCell ref="E87:H87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93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ZŠ Mařádkova - hala - rekonstrukce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94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1822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26. 1. 2026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27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ROUND(J117,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ROUND((SUM(BE117:BE166)),  2)</f>
        <v>0</v>
      </c>
      <c r="G33" s="39"/>
      <c r="H33" s="39"/>
      <c r="I33" s="156">
        <v>0.20999999999999999</v>
      </c>
      <c r="J33" s="155">
        <f>ROUND(((SUM(BE117:BE166))*I33),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ROUND((SUM(BF117:BF166)),  2)</f>
        <v>0</v>
      </c>
      <c r="G34" s="39"/>
      <c r="H34" s="39"/>
      <c r="I34" s="156">
        <v>0.12</v>
      </c>
      <c r="J34" s="155">
        <f>ROUND(((SUM(BF117:BF166))*I34),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ROUND((SUM(BG117:BG166)),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ROUND((SUM(BH117:BH166)),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ROUND((SUM(BI117:BI166)),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ZŠ Mařádkova - hala - rekonstrukce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94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VRN - Vedlejší rozpočtové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Mařádkova 518/15, Předměstí, 746 01 Opava</v>
      </c>
      <c r="G89" s="41"/>
      <c r="H89" s="41"/>
      <c r="I89" s="33" t="s">
        <v>22</v>
      </c>
      <c r="J89" s="80" t="str">
        <f>IF(J12="","",J12)</f>
        <v>26. 1. 2026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24</v>
      </c>
      <c r="D91" s="41"/>
      <c r="E91" s="41"/>
      <c r="F91" s="28" t="str">
        <f>E15</f>
        <v>Statutární město Opava</v>
      </c>
      <c r="G91" s="41"/>
      <c r="H91" s="41"/>
      <c r="I91" s="33" t="s">
        <v>30</v>
      </c>
      <c r="J91" s="37" t="str">
        <f>E21</f>
        <v>ARCHITEKTONICKÁ KANCELÁŘ CHVÁTAL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97</v>
      </c>
      <c r="D94" s="177"/>
      <c r="E94" s="177"/>
      <c r="F94" s="177"/>
      <c r="G94" s="177"/>
      <c r="H94" s="177"/>
      <c r="I94" s="177"/>
      <c r="J94" s="178" t="s">
        <v>98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99</v>
      </c>
      <c r="D96" s="41"/>
      <c r="E96" s="41"/>
      <c r="F96" s="41"/>
      <c r="G96" s="41"/>
      <c r="H96" s="41"/>
      <c r="I96" s="41"/>
      <c r="J96" s="111">
        <f>J117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100</v>
      </c>
    </row>
    <row r="97" s="9" customFormat="1" ht="24.96" customHeight="1">
      <c r="A97" s="9"/>
      <c r="B97" s="180"/>
      <c r="C97" s="181"/>
      <c r="D97" s="182" t="s">
        <v>1822</v>
      </c>
      <c r="E97" s="183"/>
      <c r="F97" s="183"/>
      <c r="G97" s="183"/>
      <c r="H97" s="183"/>
      <c r="I97" s="183"/>
      <c r="J97" s="184">
        <f>J118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68"/>
      <c r="J99" s="68"/>
      <c r="K99" s="68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3" s="2" customFormat="1" ht="6.96" customHeight="1">
      <c r="A103" s="39"/>
      <c r="B103" s="69"/>
      <c r="C103" s="70"/>
      <c r="D103" s="70"/>
      <c r="E103" s="70"/>
      <c r="F103" s="70"/>
      <c r="G103" s="70"/>
      <c r="H103" s="70"/>
      <c r="I103" s="70"/>
      <c r="J103" s="70"/>
      <c r="K103" s="70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24.96" customHeight="1">
      <c r="A104" s="39"/>
      <c r="B104" s="40"/>
      <c r="C104" s="24" t="s">
        <v>121</v>
      </c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12" customHeight="1">
      <c r="A106" s="39"/>
      <c r="B106" s="40"/>
      <c r="C106" s="33" t="s">
        <v>16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6.5" customHeight="1">
      <c r="A107" s="39"/>
      <c r="B107" s="40"/>
      <c r="C107" s="41"/>
      <c r="D107" s="41"/>
      <c r="E107" s="175" t="str">
        <f>E7</f>
        <v>ZŠ Mařádkova - hala - rekonstrukce</v>
      </c>
      <c r="F107" s="33"/>
      <c r="G107" s="33"/>
      <c r="H107" s="33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94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77" t="str">
        <f>E9</f>
        <v>VRN - Vedlejší rozpočtové náklady</v>
      </c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20</v>
      </c>
      <c r="D111" s="41"/>
      <c r="E111" s="41"/>
      <c r="F111" s="28" t="str">
        <f>F12</f>
        <v>Mařádkova 518/15, Předměstí, 746 01 Opava</v>
      </c>
      <c r="G111" s="41"/>
      <c r="H111" s="41"/>
      <c r="I111" s="33" t="s">
        <v>22</v>
      </c>
      <c r="J111" s="80" t="str">
        <f>IF(J12="","",J12)</f>
        <v>26. 1. 2026</v>
      </c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40.05" customHeight="1">
      <c r="A113" s="39"/>
      <c r="B113" s="40"/>
      <c r="C113" s="33" t="s">
        <v>24</v>
      </c>
      <c r="D113" s="41"/>
      <c r="E113" s="41"/>
      <c r="F113" s="28" t="str">
        <f>E15</f>
        <v>Statutární město Opava</v>
      </c>
      <c r="G113" s="41"/>
      <c r="H113" s="41"/>
      <c r="I113" s="33" t="s">
        <v>30</v>
      </c>
      <c r="J113" s="37" t="str">
        <f>E21</f>
        <v>ARCHITEKTONICKÁ KANCELÁŘ CHVÁTAL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5.15" customHeight="1">
      <c r="A114" s="39"/>
      <c r="B114" s="40"/>
      <c r="C114" s="33" t="s">
        <v>28</v>
      </c>
      <c r="D114" s="41"/>
      <c r="E114" s="41"/>
      <c r="F114" s="28" t="str">
        <f>IF(E18="","",E18)</f>
        <v>Vyplň údaj</v>
      </c>
      <c r="G114" s="41"/>
      <c r="H114" s="41"/>
      <c r="I114" s="33" t="s">
        <v>33</v>
      </c>
      <c r="J114" s="37" t="str">
        <f>E24</f>
        <v xml:space="preserve"> 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0.32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11" customFormat="1" ht="29.28" customHeight="1">
      <c r="A116" s="192"/>
      <c r="B116" s="193"/>
      <c r="C116" s="194" t="s">
        <v>122</v>
      </c>
      <c r="D116" s="195" t="s">
        <v>61</v>
      </c>
      <c r="E116" s="195" t="s">
        <v>57</v>
      </c>
      <c r="F116" s="195" t="s">
        <v>58</v>
      </c>
      <c r="G116" s="195" t="s">
        <v>123</v>
      </c>
      <c r="H116" s="195" t="s">
        <v>124</v>
      </c>
      <c r="I116" s="195" t="s">
        <v>125</v>
      </c>
      <c r="J116" s="195" t="s">
        <v>98</v>
      </c>
      <c r="K116" s="196" t="s">
        <v>126</v>
      </c>
      <c r="L116" s="197"/>
      <c r="M116" s="101" t="s">
        <v>1</v>
      </c>
      <c r="N116" s="102" t="s">
        <v>40</v>
      </c>
      <c r="O116" s="102" t="s">
        <v>127</v>
      </c>
      <c r="P116" s="102" t="s">
        <v>128</v>
      </c>
      <c r="Q116" s="102" t="s">
        <v>129</v>
      </c>
      <c r="R116" s="102" t="s">
        <v>130</v>
      </c>
      <c r="S116" s="102" t="s">
        <v>131</v>
      </c>
      <c r="T116" s="103" t="s">
        <v>132</v>
      </c>
      <c r="U116" s="192"/>
      <c r="V116" s="192"/>
      <c r="W116" s="192"/>
      <c r="X116" s="192"/>
      <c r="Y116" s="192"/>
      <c r="Z116" s="192"/>
      <c r="AA116" s="192"/>
      <c r="AB116" s="192"/>
      <c r="AC116" s="192"/>
      <c r="AD116" s="192"/>
      <c r="AE116" s="192"/>
    </row>
    <row r="117" s="2" customFormat="1" ht="22.8" customHeight="1">
      <c r="A117" s="39"/>
      <c r="B117" s="40"/>
      <c r="C117" s="108" t="s">
        <v>133</v>
      </c>
      <c r="D117" s="41"/>
      <c r="E117" s="41"/>
      <c r="F117" s="41"/>
      <c r="G117" s="41"/>
      <c r="H117" s="41"/>
      <c r="I117" s="41"/>
      <c r="J117" s="198">
        <f>BK117</f>
        <v>0</v>
      </c>
      <c r="K117" s="41"/>
      <c r="L117" s="45"/>
      <c r="M117" s="104"/>
      <c r="N117" s="199"/>
      <c r="O117" s="105"/>
      <c r="P117" s="200">
        <f>P118</f>
        <v>0</v>
      </c>
      <c r="Q117" s="105"/>
      <c r="R117" s="200">
        <f>R118</f>
        <v>0</v>
      </c>
      <c r="S117" s="105"/>
      <c r="T117" s="201">
        <f>T118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75</v>
      </c>
      <c r="AU117" s="18" t="s">
        <v>100</v>
      </c>
      <c r="BK117" s="202">
        <f>BK118</f>
        <v>0</v>
      </c>
    </row>
    <row r="118" s="12" customFormat="1" ht="25.92" customHeight="1">
      <c r="A118" s="12"/>
      <c r="B118" s="203"/>
      <c r="C118" s="204"/>
      <c r="D118" s="205" t="s">
        <v>75</v>
      </c>
      <c r="E118" s="206" t="s">
        <v>90</v>
      </c>
      <c r="F118" s="206" t="s">
        <v>91</v>
      </c>
      <c r="G118" s="204"/>
      <c r="H118" s="204"/>
      <c r="I118" s="207"/>
      <c r="J118" s="208">
        <f>BK118</f>
        <v>0</v>
      </c>
      <c r="K118" s="204"/>
      <c r="L118" s="209"/>
      <c r="M118" s="210"/>
      <c r="N118" s="211"/>
      <c r="O118" s="211"/>
      <c r="P118" s="212">
        <f>SUM(P119:P166)</f>
        <v>0</v>
      </c>
      <c r="Q118" s="211"/>
      <c r="R118" s="212">
        <f>SUM(R119:R166)</f>
        <v>0</v>
      </c>
      <c r="S118" s="211"/>
      <c r="T118" s="213">
        <f>SUM(T119:T166)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4" t="s">
        <v>1244</v>
      </c>
      <c r="AT118" s="215" t="s">
        <v>75</v>
      </c>
      <c r="AU118" s="215" t="s">
        <v>76</v>
      </c>
      <c r="AY118" s="214" t="s">
        <v>136</v>
      </c>
      <c r="BK118" s="216">
        <f>SUM(BK119:BK166)</f>
        <v>0</v>
      </c>
    </row>
    <row r="119" s="2" customFormat="1" ht="16.5" customHeight="1">
      <c r="A119" s="39"/>
      <c r="B119" s="40"/>
      <c r="C119" s="219" t="s">
        <v>84</v>
      </c>
      <c r="D119" s="219" t="s">
        <v>139</v>
      </c>
      <c r="E119" s="220" t="s">
        <v>1823</v>
      </c>
      <c r="F119" s="221" t="s">
        <v>1824</v>
      </c>
      <c r="G119" s="222" t="s">
        <v>1825</v>
      </c>
      <c r="H119" s="223">
        <v>1</v>
      </c>
      <c r="I119" s="224"/>
      <c r="J119" s="225">
        <f>ROUND(I119*H119,2)</f>
        <v>0</v>
      </c>
      <c r="K119" s="221" t="s">
        <v>1</v>
      </c>
      <c r="L119" s="45"/>
      <c r="M119" s="226" t="s">
        <v>1</v>
      </c>
      <c r="N119" s="227" t="s">
        <v>41</v>
      </c>
      <c r="O119" s="92"/>
      <c r="P119" s="228">
        <f>O119*H119</f>
        <v>0</v>
      </c>
      <c r="Q119" s="228">
        <v>0</v>
      </c>
      <c r="R119" s="228">
        <f>Q119*H119</f>
        <v>0</v>
      </c>
      <c r="S119" s="228">
        <v>0</v>
      </c>
      <c r="T119" s="229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30" t="s">
        <v>144</v>
      </c>
      <c r="AT119" s="230" t="s">
        <v>139</v>
      </c>
      <c r="AU119" s="230" t="s">
        <v>84</v>
      </c>
      <c r="AY119" s="18" t="s">
        <v>136</v>
      </c>
      <c r="BE119" s="231">
        <f>IF(N119="základní",J119,0)</f>
        <v>0</v>
      </c>
      <c r="BF119" s="231">
        <f>IF(N119="snížená",J119,0)</f>
        <v>0</v>
      </c>
      <c r="BG119" s="231">
        <f>IF(N119="zákl. přenesená",J119,0)</f>
        <v>0</v>
      </c>
      <c r="BH119" s="231">
        <f>IF(N119="sníž. přenesená",J119,0)</f>
        <v>0</v>
      </c>
      <c r="BI119" s="231">
        <f>IF(N119="nulová",J119,0)</f>
        <v>0</v>
      </c>
      <c r="BJ119" s="18" t="s">
        <v>84</v>
      </c>
      <c r="BK119" s="231">
        <f>ROUND(I119*H119,2)</f>
        <v>0</v>
      </c>
      <c r="BL119" s="18" t="s">
        <v>144</v>
      </c>
      <c r="BM119" s="230" t="s">
        <v>86</v>
      </c>
    </row>
    <row r="120" s="2" customFormat="1">
      <c r="A120" s="39"/>
      <c r="B120" s="40"/>
      <c r="C120" s="41"/>
      <c r="D120" s="232" t="s">
        <v>146</v>
      </c>
      <c r="E120" s="41"/>
      <c r="F120" s="233" t="s">
        <v>1824</v>
      </c>
      <c r="G120" s="41"/>
      <c r="H120" s="41"/>
      <c r="I120" s="234"/>
      <c r="J120" s="41"/>
      <c r="K120" s="41"/>
      <c r="L120" s="45"/>
      <c r="M120" s="235"/>
      <c r="N120" s="236"/>
      <c r="O120" s="92"/>
      <c r="P120" s="92"/>
      <c r="Q120" s="92"/>
      <c r="R120" s="92"/>
      <c r="S120" s="92"/>
      <c r="T120" s="93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146</v>
      </c>
      <c r="AU120" s="18" t="s">
        <v>84</v>
      </c>
    </row>
    <row r="121" s="2" customFormat="1">
      <c r="A121" s="39"/>
      <c r="B121" s="40"/>
      <c r="C121" s="41"/>
      <c r="D121" s="232" t="s">
        <v>880</v>
      </c>
      <c r="E121" s="41"/>
      <c r="F121" s="293" t="s">
        <v>1826</v>
      </c>
      <c r="G121" s="41"/>
      <c r="H121" s="41"/>
      <c r="I121" s="234"/>
      <c r="J121" s="41"/>
      <c r="K121" s="41"/>
      <c r="L121" s="45"/>
      <c r="M121" s="235"/>
      <c r="N121" s="236"/>
      <c r="O121" s="92"/>
      <c r="P121" s="92"/>
      <c r="Q121" s="92"/>
      <c r="R121" s="92"/>
      <c r="S121" s="92"/>
      <c r="T121" s="93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880</v>
      </c>
      <c r="AU121" s="18" t="s">
        <v>84</v>
      </c>
    </row>
    <row r="122" s="2" customFormat="1" ht="21.75" customHeight="1">
      <c r="A122" s="39"/>
      <c r="B122" s="40"/>
      <c r="C122" s="219" t="s">
        <v>86</v>
      </c>
      <c r="D122" s="219" t="s">
        <v>139</v>
      </c>
      <c r="E122" s="220" t="s">
        <v>1827</v>
      </c>
      <c r="F122" s="221" t="s">
        <v>1828</v>
      </c>
      <c r="G122" s="222" t="s">
        <v>1825</v>
      </c>
      <c r="H122" s="223">
        <v>1</v>
      </c>
      <c r="I122" s="224"/>
      <c r="J122" s="225">
        <f>ROUND(I122*H122,2)</f>
        <v>0</v>
      </c>
      <c r="K122" s="221" t="s">
        <v>1</v>
      </c>
      <c r="L122" s="45"/>
      <c r="M122" s="226" t="s">
        <v>1</v>
      </c>
      <c r="N122" s="227" t="s">
        <v>41</v>
      </c>
      <c r="O122" s="92"/>
      <c r="P122" s="228">
        <f>O122*H122</f>
        <v>0</v>
      </c>
      <c r="Q122" s="228">
        <v>0</v>
      </c>
      <c r="R122" s="228">
        <f>Q122*H122</f>
        <v>0</v>
      </c>
      <c r="S122" s="228">
        <v>0</v>
      </c>
      <c r="T122" s="229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0" t="s">
        <v>144</v>
      </c>
      <c r="AT122" s="230" t="s">
        <v>139</v>
      </c>
      <c r="AU122" s="230" t="s">
        <v>84</v>
      </c>
      <c r="AY122" s="18" t="s">
        <v>136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18" t="s">
        <v>84</v>
      </c>
      <c r="BK122" s="231">
        <f>ROUND(I122*H122,2)</f>
        <v>0</v>
      </c>
      <c r="BL122" s="18" t="s">
        <v>144</v>
      </c>
      <c r="BM122" s="230" t="s">
        <v>144</v>
      </c>
    </row>
    <row r="123" s="2" customFormat="1">
      <c r="A123" s="39"/>
      <c r="B123" s="40"/>
      <c r="C123" s="41"/>
      <c r="D123" s="232" t="s">
        <v>146</v>
      </c>
      <c r="E123" s="41"/>
      <c r="F123" s="233" t="s">
        <v>1828</v>
      </c>
      <c r="G123" s="41"/>
      <c r="H123" s="41"/>
      <c r="I123" s="234"/>
      <c r="J123" s="41"/>
      <c r="K123" s="41"/>
      <c r="L123" s="45"/>
      <c r="M123" s="235"/>
      <c r="N123" s="236"/>
      <c r="O123" s="92"/>
      <c r="P123" s="92"/>
      <c r="Q123" s="92"/>
      <c r="R123" s="92"/>
      <c r="S123" s="92"/>
      <c r="T123" s="93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146</v>
      </c>
      <c r="AU123" s="18" t="s">
        <v>84</v>
      </c>
    </row>
    <row r="124" s="2" customFormat="1">
      <c r="A124" s="39"/>
      <c r="B124" s="40"/>
      <c r="C124" s="41"/>
      <c r="D124" s="232" t="s">
        <v>880</v>
      </c>
      <c r="E124" s="41"/>
      <c r="F124" s="293" t="s">
        <v>1829</v>
      </c>
      <c r="G124" s="41"/>
      <c r="H124" s="41"/>
      <c r="I124" s="234"/>
      <c r="J124" s="41"/>
      <c r="K124" s="41"/>
      <c r="L124" s="45"/>
      <c r="M124" s="235"/>
      <c r="N124" s="236"/>
      <c r="O124" s="92"/>
      <c r="P124" s="92"/>
      <c r="Q124" s="92"/>
      <c r="R124" s="92"/>
      <c r="S124" s="92"/>
      <c r="T124" s="93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880</v>
      </c>
      <c r="AU124" s="18" t="s">
        <v>84</v>
      </c>
    </row>
    <row r="125" s="2" customFormat="1" ht="16.5" customHeight="1">
      <c r="A125" s="39"/>
      <c r="B125" s="40"/>
      <c r="C125" s="219" t="s">
        <v>193</v>
      </c>
      <c r="D125" s="219" t="s">
        <v>139</v>
      </c>
      <c r="E125" s="220" t="s">
        <v>1830</v>
      </c>
      <c r="F125" s="221" t="s">
        <v>1831</v>
      </c>
      <c r="G125" s="222" t="s">
        <v>1825</v>
      </c>
      <c r="H125" s="223">
        <v>1</v>
      </c>
      <c r="I125" s="224"/>
      <c r="J125" s="225">
        <f>ROUND(I125*H125,2)</f>
        <v>0</v>
      </c>
      <c r="K125" s="221" t="s">
        <v>1</v>
      </c>
      <c r="L125" s="45"/>
      <c r="M125" s="226" t="s">
        <v>1</v>
      </c>
      <c r="N125" s="227" t="s">
        <v>41</v>
      </c>
      <c r="O125" s="92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0" t="s">
        <v>144</v>
      </c>
      <c r="AT125" s="230" t="s">
        <v>139</v>
      </c>
      <c r="AU125" s="230" t="s">
        <v>84</v>
      </c>
      <c r="AY125" s="18" t="s">
        <v>136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8" t="s">
        <v>84</v>
      </c>
      <c r="BK125" s="231">
        <f>ROUND(I125*H125,2)</f>
        <v>0</v>
      </c>
      <c r="BL125" s="18" t="s">
        <v>144</v>
      </c>
      <c r="BM125" s="230" t="s">
        <v>204</v>
      </c>
    </row>
    <row r="126" s="2" customFormat="1">
      <c r="A126" s="39"/>
      <c r="B126" s="40"/>
      <c r="C126" s="41"/>
      <c r="D126" s="232" t="s">
        <v>146</v>
      </c>
      <c r="E126" s="41"/>
      <c r="F126" s="233" t="s">
        <v>1831</v>
      </c>
      <c r="G126" s="41"/>
      <c r="H126" s="41"/>
      <c r="I126" s="234"/>
      <c r="J126" s="41"/>
      <c r="K126" s="41"/>
      <c r="L126" s="45"/>
      <c r="M126" s="235"/>
      <c r="N126" s="236"/>
      <c r="O126" s="92"/>
      <c r="P126" s="92"/>
      <c r="Q126" s="92"/>
      <c r="R126" s="92"/>
      <c r="S126" s="92"/>
      <c r="T126" s="93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146</v>
      </c>
      <c r="AU126" s="18" t="s">
        <v>84</v>
      </c>
    </row>
    <row r="127" s="2" customFormat="1">
      <c r="A127" s="39"/>
      <c r="B127" s="40"/>
      <c r="C127" s="41"/>
      <c r="D127" s="232" t="s">
        <v>880</v>
      </c>
      <c r="E127" s="41"/>
      <c r="F127" s="293" t="s">
        <v>1832</v>
      </c>
      <c r="G127" s="41"/>
      <c r="H127" s="41"/>
      <c r="I127" s="234"/>
      <c r="J127" s="41"/>
      <c r="K127" s="41"/>
      <c r="L127" s="45"/>
      <c r="M127" s="235"/>
      <c r="N127" s="236"/>
      <c r="O127" s="92"/>
      <c r="P127" s="92"/>
      <c r="Q127" s="92"/>
      <c r="R127" s="92"/>
      <c r="S127" s="92"/>
      <c r="T127" s="93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880</v>
      </c>
      <c r="AU127" s="18" t="s">
        <v>84</v>
      </c>
    </row>
    <row r="128" s="2" customFormat="1" ht="24.15" customHeight="1">
      <c r="A128" s="39"/>
      <c r="B128" s="40"/>
      <c r="C128" s="219" t="s">
        <v>144</v>
      </c>
      <c r="D128" s="219" t="s">
        <v>139</v>
      </c>
      <c r="E128" s="220" t="s">
        <v>1833</v>
      </c>
      <c r="F128" s="221" t="s">
        <v>1834</v>
      </c>
      <c r="G128" s="222" t="s">
        <v>1825</v>
      </c>
      <c r="H128" s="223">
        <v>1</v>
      </c>
      <c r="I128" s="224"/>
      <c r="J128" s="225">
        <f>ROUND(I128*H128,2)</f>
        <v>0</v>
      </c>
      <c r="K128" s="221" t="s">
        <v>1</v>
      </c>
      <c r="L128" s="45"/>
      <c r="M128" s="226" t="s">
        <v>1</v>
      </c>
      <c r="N128" s="227" t="s">
        <v>41</v>
      </c>
      <c r="O128" s="92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144</v>
      </c>
      <c r="AT128" s="230" t="s">
        <v>139</v>
      </c>
      <c r="AU128" s="230" t="s">
        <v>84</v>
      </c>
      <c r="AY128" s="18" t="s">
        <v>136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84</v>
      </c>
      <c r="BK128" s="231">
        <f>ROUND(I128*H128,2)</f>
        <v>0</v>
      </c>
      <c r="BL128" s="18" t="s">
        <v>144</v>
      </c>
      <c r="BM128" s="230" t="s">
        <v>158</v>
      </c>
    </row>
    <row r="129" s="2" customFormat="1">
      <c r="A129" s="39"/>
      <c r="B129" s="40"/>
      <c r="C129" s="41"/>
      <c r="D129" s="232" t="s">
        <v>146</v>
      </c>
      <c r="E129" s="41"/>
      <c r="F129" s="233" t="s">
        <v>1834</v>
      </c>
      <c r="G129" s="41"/>
      <c r="H129" s="41"/>
      <c r="I129" s="234"/>
      <c r="J129" s="41"/>
      <c r="K129" s="41"/>
      <c r="L129" s="45"/>
      <c r="M129" s="235"/>
      <c r="N129" s="236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146</v>
      </c>
      <c r="AU129" s="18" t="s">
        <v>84</v>
      </c>
    </row>
    <row r="130" s="2" customFormat="1">
      <c r="A130" s="39"/>
      <c r="B130" s="40"/>
      <c r="C130" s="41"/>
      <c r="D130" s="232" t="s">
        <v>880</v>
      </c>
      <c r="E130" s="41"/>
      <c r="F130" s="293" t="s">
        <v>1835</v>
      </c>
      <c r="G130" s="41"/>
      <c r="H130" s="41"/>
      <c r="I130" s="234"/>
      <c r="J130" s="41"/>
      <c r="K130" s="41"/>
      <c r="L130" s="45"/>
      <c r="M130" s="235"/>
      <c r="N130" s="236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880</v>
      </c>
      <c r="AU130" s="18" t="s">
        <v>84</v>
      </c>
    </row>
    <row r="131" s="2" customFormat="1" ht="24.15" customHeight="1">
      <c r="A131" s="39"/>
      <c r="B131" s="40"/>
      <c r="C131" s="219" t="s">
        <v>1244</v>
      </c>
      <c r="D131" s="219" t="s">
        <v>139</v>
      </c>
      <c r="E131" s="220" t="s">
        <v>1836</v>
      </c>
      <c r="F131" s="221" t="s">
        <v>1837</v>
      </c>
      <c r="G131" s="222" t="s">
        <v>1825</v>
      </c>
      <c r="H131" s="223">
        <v>1</v>
      </c>
      <c r="I131" s="224"/>
      <c r="J131" s="225">
        <f>ROUND(I131*H131,2)</f>
        <v>0</v>
      </c>
      <c r="K131" s="221" t="s">
        <v>1</v>
      </c>
      <c r="L131" s="45"/>
      <c r="M131" s="226" t="s">
        <v>1</v>
      </c>
      <c r="N131" s="227" t="s">
        <v>41</v>
      </c>
      <c r="O131" s="92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144</v>
      </c>
      <c r="AT131" s="230" t="s">
        <v>139</v>
      </c>
      <c r="AU131" s="230" t="s">
        <v>84</v>
      </c>
      <c r="AY131" s="18" t="s">
        <v>136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84</v>
      </c>
      <c r="BK131" s="231">
        <f>ROUND(I131*H131,2)</f>
        <v>0</v>
      </c>
      <c r="BL131" s="18" t="s">
        <v>144</v>
      </c>
      <c r="BM131" s="230" t="s">
        <v>1247</v>
      </c>
    </row>
    <row r="132" s="2" customFormat="1">
      <c r="A132" s="39"/>
      <c r="B132" s="40"/>
      <c r="C132" s="41"/>
      <c r="D132" s="232" t="s">
        <v>146</v>
      </c>
      <c r="E132" s="41"/>
      <c r="F132" s="233" t="s">
        <v>1837</v>
      </c>
      <c r="G132" s="41"/>
      <c r="H132" s="41"/>
      <c r="I132" s="234"/>
      <c r="J132" s="41"/>
      <c r="K132" s="41"/>
      <c r="L132" s="45"/>
      <c r="M132" s="235"/>
      <c r="N132" s="236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146</v>
      </c>
      <c r="AU132" s="18" t="s">
        <v>84</v>
      </c>
    </row>
    <row r="133" s="2" customFormat="1">
      <c r="A133" s="39"/>
      <c r="B133" s="40"/>
      <c r="C133" s="41"/>
      <c r="D133" s="232" t="s">
        <v>880</v>
      </c>
      <c r="E133" s="41"/>
      <c r="F133" s="293" t="s">
        <v>1838</v>
      </c>
      <c r="G133" s="41"/>
      <c r="H133" s="41"/>
      <c r="I133" s="234"/>
      <c r="J133" s="41"/>
      <c r="K133" s="41"/>
      <c r="L133" s="45"/>
      <c r="M133" s="235"/>
      <c r="N133" s="236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880</v>
      </c>
      <c r="AU133" s="18" t="s">
        <v>84</v>
      </c>
    </row>
    <row r="134" s="2" customFormat="1" ht="16.5" customHeight="1">
      <c r="A134" s="39"/>
      <c r="B134" s="40"/>
      <c r="C134" s="219" t="s">
        <v>204</v>
      </c>
      <c r="D134" s="219" t="s">
        <v>139</v>
      </c>
      <c r="E134" s="220" t="s">
        <v>1839</v>
      </c>
      <c r="F134" s="221" t="s">
        <v>1840</v>
      </c>
      <c r="G134" s="222" t="s">
        <v>1825</v>
      </c>
      <c r="H134" s="223">
        <v>1</v>
      </c>
      <c r="I134" s="224"/>
      <c r="J134" s="225">
        <f>ROUND(I134*H134,2)</f>
        <v>0</v>
      </c>
      <c r="K134" s="221" t="s">
        <v>1</v>
      </c>
      <c r="L134" s="45"/>
      <c r="M134" s="226" t="s">
        <v>1</v>
      </c>
      <c r="N134" s="227" t="s">
        <v>41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144</v>
      </c>
      <c r="AT134" s="230" t="s">
        <v>139</v>
      </c>
      <c r="AU134" s="230" t="s">
        <v>84</v>
      </c>
      <c r="AY134" s="18" t="s">
        <v>136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84</v>
      </c>
      <c r="BK134" s="231">
        <f>ROUND(I134*H134,2)</f>
        <v>0</v>
      </c>
      <c r="BL134" s="18" t="s">
        <v>144</v>
      </c>
      <c r="BM134" s="230" t="s">
        <v>8</v>
      </c>
    </row>
    <row r="135" s="2" customFormat="1">
      <c r="A135" s="39"/>
      <c r="B135" s="40"/>
      <c r="C135" s="41"/>
      <c r="D135" s="232" t="s">
        <v>146</v>
      </c>
      <c r="E135" s="41"/>
      <c r="F135" s="233" t="s">
        <v>1840</v>
      </c>
      <c r="G135" s="41"/>
      <c r="H135" s="41"/>
      <c r="I135" s="234"/>
      <c r="J135" s="41"/>
      <c r="K135" s="41"/>
      <c r="L135" s="45"/>
      <c r="M135" s="235"/>
      <c r="N135" s="236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146</v>
      </c>
      <c r="AU135" s="18" t="s">
        <v>84</v>
      </c>
    </row>
    <row r="136" s="2" customFormat="1">
      <c r="A136" s="39"/>
      <c r="B136" s="40"/>
      <c r="C136" s="41"/>
      <c r="D136" s="232" t="s">
        <v>880</v>
      </c>
      <c r="E136" s="41"/>
      <c r="F136" s="293" t="s">
        <v>1841</v>
      </c>
      <c r="G136" s="41"/>
      <c r="H136" s="41"/>
      <c r="I136" s="234"/>
      <c r="J136" s="41"/>
      <c r="K136" s="41"/>
      <c r="L136" s="45"/>
      <c r="M136" s="235"/>
      <c r="N136" s="236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880</v>
      </c>
      <c r="AU136" s="18" t="s">
        <v>84</v>
      </c>
    </row>
    <row r="137" s="2" customFormat="1" ht="21.75" customHeight="1">
      <c r="A137" s="39"/>
      <c r="B137" s="40"/>
      <c r="C137" s="219" t="s">
        <v>1250</v>
      </c>
      <c r="D137" s="219" t="s">
        <v>139</v>
      </c>
      <c r="E137" s="220" t="s">
        <v>1842</v>
      </c>
      <c r="F137" s="221" t="s">
        <v>1843</v>
      </c>
      <c r="G137" s="222" t="s">
        <v>1825</v>
      </c>
      <c r="H137" s="223">
        <v>1</v>
      </c>
      <c r="I137" s="224"/>
      <c r="J137" s="225">
        <f>ROUND(I137*H137,2)</f>
        <v>0</v>
      </c>
      <c r="K137" s="221" t="s">
        <v>1</v>
      </c>
      <c r="L137" s="45"/>
      <c r="M137" s="226" t="s">
        <v>1</v>
      </c>
      <c r="N137" s="227" t="s">
        <v>41</v>
      </c>
      <c r="O137" s="92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144</v>
      </c>
      <c r="AT137" s="230" t="s">
        <v>139</v>
      </c>
      <c r="AU137" s="230" t="s">
        <v>84</v>
      </c>
      <c r="AY137" s="18" t="s">
        <v>136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84</v>
      </c>
      <c r="BK137" s="231">
        <f>ROUND(I137*H137,2)</f>
        <v>0</v>
      </c>
      <c r="BL137" s="18" t="s">
        <v>144</v>
      </c>
      <c r="BM137" s="230" t="s">
        <v>1253</v>
      </c>
    </row>
    <row r="138" s="2" customFormat="1">
      <c r="A138" s="39"/>
      <c r="B138" s="40"/>
      <c r="C138" s="41"/>
      <c r="D138" s="232" t="s">
        <v>146</v>
      </c>
      <c r="E138" s="41"/>
      <c r="F138" s="233" t="s">
        <v>1843</v>
      </c>
      <c r="G138" s="41"/>
      <c r="H138" s="41"/>
      <c r="I138" s="234"/>
      <c r="J138" s="41"/>
      <c r="K138" s="41"/>
      <c r="L138" s="45"/>
      <c r="M138" s="235"/>
      <c r="N138" s="236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146</v>
      </c>
      <c r="AU138" s="18" t="s">
        <v>84</v>
      </c>
    </row>
    <row r="139" s="2" customFormat="1">
      <c r="A139" s="39"/>
      <c r="B139" s="40"/>
      <c r="C139" s="41"/>
      <c r="D139" s="232" t="s">
        <v>880</v>
      </c>
      <c r="E139" s="41"/>
      <c r="F139" s="293" t="s">
        <v>1844</v>
      </c>
      <c r="G139" s="41"/>
      <c r="H139" s="41"/>
      <c r="I139" s="234"/>
      <c r="J139" s="41"/>
      <c r="K139" s="41"/>
      <c r="L139" s="45"/>
      <c r="M139" s="235"/>
      <c r="N139" s="236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880</v>
      </c>
      <c r="AU139" s="18" t="s">
        <v>84</v>
      </c>
    </row>
    <row r="140" s="2" customFormat="1" ht="16.5" customHeight="1">
      <c r="A140" s="39"/>
      <c r="B140" s="40"/>
      <c r="C140" s="219" t="s">
        <v>158</v>
      </c>
      <c r="D140" s="219" t="s">
        <v>139</v>
      </c>
      <c r="E140" s="220" t="s">
        <v>1845</v>
      </c>
      <c r="F140" s="221" t="s">
        <v>1846</v>
      </c>
      <c r="G140" s="222" t="s">
        <v>1825</v>
      </c>
      <c r="H140" s="223">
        <v>1</v>
      </c>
      <c r="I140" s="224"/>
      <c r="J140" s="225">
        <f>ROUND(I140*H140,2)</f>
        <v>0</v>
      </c>
      <c r="K140" s="221" t="s">
        <v>1</v>
      </c>
      <c r="L140" s="45"/>
      <c r="M140" s="226" t="s">
        <v>1</v>
      </c>
      <c r="N140" s="227" t="s">
        <v>41</v>
      </c>
      <c r="O140" s="92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144</v>
      </c>
      <c r="AT140" s="230" t="s">
        <v>139</v>
      </c>
      <c r="AU140" s="230" t="s">
        <v>84</v>
      </c>
      <c r="AY140" s="18" t="s">
        <v>136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84</v>
      </c>
      <c r="BK140" s="231">
        <f>ROUND(I140*H140,2)</f>
        <v>0</v>
      </c>
      <c r="BL140" s="18" t="s">
        <v>144</v>
      </c>
      <c r="BM140" s="230" t="s">
        <v>473</v>
      </c>
    </row>
    <row r="141" s="2" customFormat="1">
      <c r="A141" s="39"/>
      <c r="B141" s="40"/>
      <c r="C141" s="41"/>
      <c r="D141" s="232" t="s">
        <v>146</v>
      </c>
      <c r="E141" s="41"/>
      <c r="F141" s="233" t="s">
        <v>1846</v>
      </c>
      <c r="G141" s="41"/>
      <c r="H141" s="41"/>
      <c r="I141" s="234"/>
      <c r="J141" s="41"/>
      <c r="K141" s="41"/>
      <c r="L141" s="45"/>
      <c r="M141" s="235"/>
      <c r="N141" s="236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146</v>
      </c>
      <c r="AU141" s="18" t="s">
        <v>84</v>
      </c>
    </row>
    <row r="142" s="2" customFormat="1" ht="16.5" customHeight="1">
      <c r="A142" s="39"/>
      <c r="B142" s="40"/>
      <c r="C142" s="219" t="s">
        <v>286</v>
      </c>
      <c r="D142" s="219" t="s">
        <v>139</v>
      </c>
      <c r="E142" s="220" t="s">
        <v>1847</v>
      </c>
      <c r="F142" s="221" t="s">
        <v>1848</v>
      </c>
      <c r="G142" s="222" t="s">
        <v>1825</v>
      </c>
      <c r="H142" s="223">
        <v>1</v>
      </c>
      <c r="I142" s="224"/>
      <c r="J142" s="225">
        <f>ROUND(I142*H142,2)</f>
        <v>0</v>
      </c>
      <c r="K142" s="221" t="s">
        <v>1</v>
      </c>
      <c r="L142" s="45"/>
      <c r="M142" s="226" t="s">
        <v>1</v>
      </c>
      <c r="N142" s="227" t="s">
        <v>41</v>
      </c>
      <c r="O142" s="92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144</v>
      </c>
      <c r="AT142" s="230" t="s">
        <v>139</v>
      </c>
      <c r="AU142" s="230" t="s">
        <v>84</v>
      </c>
      <c r="AY142" s="18" t="s">
        <v>136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84</v>
      </c>
      <c r="BK142" s="231">
        <f>ROUND(I142*H142,2)</f>
        <v>0</v>
      </c>
      <c r="BL142" s="18" t="s">
        <v>144</v>
      </c>
      <c r="BM142" s="230" t="s">
        <v>1259</v>
      </c>
    </row>
    <row r="143" s="2" customFormat="1">
      <c r="A143" s="39"/>
      <c r="B143" s="40"/>
      <c r="C143" s="41"/>
      <c r="D143" s="232" t="s">
        <v>146</v>
      </c>
      <c r="E143" s="41"/>
      <c r="F143" s="233" t="s">
        <v>1848</v>
      </c>
      <c r="G143" s="41"/>
      <c r="H143" s="41"/>
      <c r="I143" s="234"/>
      <c r="J143" s="41"/>
      <c r="K143" s="41"/>
      <c r="L143" s="45"/>
      <c r="M143" s="235"/>
      <c r="N143" s="236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146</v>
      </c>
      <c r="AU143" s="18" t="s">
        <v>84</v>
      </c>
    </row>
    <row r="144" s="2" customFormat="1" ht="16.5" customHeight="1">
      <c r="A144" s="39"/>
      <c r="B144" s="40"/>
      <c r="C144" s="219" t="s">
        <v>1247</v>
      </c>
      <c r="D144" s="219" t="s">
        <v>139</v>
      </c>
      <c r="E144" s="220" t="s">
        <v>1849</v>
      </c>
      <c r="F144" s="221" t="s">
        <v>1850</v>
      </c>
      <c r="G144" s="222" t="s">
        <v>1825</v>
      </c>
      <c r="H144" s="223">
        <v>1</v>
      </c>
      <c r="I144" s="224"/>
      <c r="J144" s="225">
        <f>ROUND(I144*H144,2)</f>
        <v>0</v>
      </c>
      <c r="K144" s="221" t="s">
        <v>1</v>
      </c>
      <c r="L144" s="45"/>
      <c r="M144" s="226" t="s">
        <v>1</v>
      </c>
      <c r="N144" s="227" t="s">
        <v>41</v>
      </c>
      <c r="O144" s="92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144</v>
      </c>
      <c r="AT144" s="230" t="s">
        <v>139</v>
      </c>
      <c r="AU144" s="230" t="s">
        <v>84</v>
      </c>
      <c r="AY144" s="18" t="s">
        <v>136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84</v>
      </c>
      <c r="BK144" s="231">
        <f>ROUND(I144*H144,2)</f>
        <v>0</v>
      </c>
      <c r="BL144" s="18" t="s">
        <v>144</v>
      </c>
      <c r="BM144" s="230" t="s">
        <v>154</v>
      </c>
    </row>
    <row r="145" s="2" customFormat="1">
      <c r="A145" s="39"/>
      <c r="B145" s="40"/>
      <c r="C145" s="41"/>
      <c r="D145" s="232" t="s">
        <v>146</v>
      </c>
      <c r="E145" s="41"/>
      <c r="F145" s="233" t="s">
        <v>1850</v>
      </c>
      <c r="G145" s="41"/>
      <c r="H145" s="41"/>
      <c r="I145" s="234"/>
      <c r="J145" s="41"/>
      <c r="K145" s="41"/>
      <c r="L145" s="45"/>
      <c r="M145" s="235"/>
      <c r="N145" s="236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146</v>
      </c>
      <c r="AU145" s="18" t="s">
        <v>84</v>
      </c>
    </row>
    <row r="146" s="2" customFormat="1">
      <c r="A146" s="39"/>
      <c r="B146" s="40"/>
      <c r="C146" s="41"/>
      <c r="D146" s="232" t="s">
        <v>880</v>
      </c>
      <c r="E146" s="41"/>
      <c r="F146" s="293" t="s">
        <v>1851</v>
      </c>
      <c r="G146" s="41"/>
      <c r="H146" s="41"/>
      <c r="I146" s="234"/>
      <c r="J146" s="41"/>
      <c r="K146" s="41"/>
      <c r="L146" s="45"/>
      <c r="M146" s="235"/>
      <c r="N146" s="236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880</v>
      </c>
      <c r="AU146" s="18" t="s">
        <v>84</v>
      </c>
    </row>
    <row r="147" s="2" customFormat="1" ht="24.15" customHeight="1">
      <c r="A147" s="39"/>
      <c r="B147" s="40"/>
      <c r="C147" s="219" t="s">
        <v>1263</v>
      </c>
      <c r="D147" s="219" t="s">
        <v>139</v>
      </c>
      <c r="E147" s="220" t="s">
        <v>1852</v>
      </c>
      <c r="F147" s="221" t="s">
        <v>1853</v>
      </c>
      <c r="G147" s="222" t="s">
        <v>1854</v>
      </c>
      <c r="H147" s="223">
        <v>100</v>
      </c>
      <c r="I147" s="224"/>
      <c r="J147" s="225">
        <f>ROUND(I147*H147,2)</f>
        <v>0</v>
      </c>
      <c r="K147" s="221" t="s">
        <v>1</v>
      </c>
      <c r="L147" s="45"/>
      <c r="M147" s="226" t="s">
        <v>1</v>
      </c>
      <c r="N147" s="227" t="s">
        <v>41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144</v>
      </c>
      <c r="AT147" s="230" t="s">
        <v>139</v>
      </c>
      <c r="AU147" s="230" t="s">
        <v>84</v>
      </c>
      <c r="AY147" s="18" t="s">
        <v>136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84</v>
      </c>
      <c r="BK147" s="231">
        <f>ROUND(I147*H147,2)</f>
        <v>0</v>
      </c>
      <c r="BL147" s="18" t="s">
        <v>144</v>
      </c>
      <c r="BM147" s="230" t="s">
        <v>170</v>
      </c>
    </row>
    <row r="148" s="2" customFormat="1">
      <c r="A148" s="39"/>
      <c r="B148" s="40"/>
      <c r="C148" s="41"/>
      <c r="D148" s="232" t="s">
        <v>146</v>
      </c>
      <c r="E148" s="41"/>
      <c r="F148" s="233" t="s">
        <v>1853</v>
      </c>
      <c r="G148" s="41"/>
      <c r="H148" s="41"/>
      <c r="I148" s="234"/>
      <c r="J148" s="41"/>
      <c r="K148" s="41"/>
      <c r="L148" s="45"/>
      <c r="M148" s="235"/>
      <c r="N148" s="236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146</v>
      </c>
      <c r="AU148" s="18" t="s">
        <v>84</v>
      </c>
    </row>
    <row r="149" s="2" customFormat="1" ht="37.8" customHeight="1">
      <c r="A149" s="39"/>
      <c r="B149" s="40"/>
      <c r="C149" s="219" t="s">
        <v>8</v>
      </c>
      <c r="D149" s="219" t="s">
        <v>139</v>
      </c>
      <c r="E149" s="220" t="s">
        <v>1855</v>
      </c>
      <c r="F149" s="221" t="s">
        <v>1856</v>
      </c>
      <c r="G149" s="222" t="s">
        <v>1825</v>
      </c>
      <c r="H149" s="223">
        <v>1</v>
      </c>
      <c r="I149" s="224"/>
      <c r="J149" s="225">
        <f>ROUND(I149*H149,2)</f>
        <v>0</v>
      </c>
      <c r="K149" s="221" t="s">
        <v>1</v>
      </c>
      <c r="L149" s="45"/>
      <c r="M149" s="226" t="s">
        <v>1</v>
      </c>
      <c r="N149" s="227" t="s">
        <v>41</v>
      </c>
      <c r="O149" s="92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144</v>
      </c>
      <c r="AT149" s="230" t="s">
        <v>139</v>
      </c>
      <c r="AU149" s="230" t="s">
        <v>84</v>
      </c>
      <c r="AY149" s="18" t="s">
        <v>136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84</v>
      </c>
      <c r="BK149" s="231">
        <f>ROUND(I149*H149,2)</f>
        <v>0</v>
      </c>
      <c r="BL149" s="18" t="s">
        <v>144</v>
      </c>
      <c r="BM149" s="230" t="s">
        <v>196</v>
      </c>
    </row>
    <row r="150" s="2" customFormat="1">
      <c r="A150" s="39"/>
      <c r="B150" s="40"/>
      <c r="C150" s="41"/>
      <c r="D150" s="232" t="s">
        <v>146</v>
      </c>
      <c r="E150" s="41"/>
      <c r="F150" s="233" t="s">
        <v>1856</v>
      </c>
      <c r="G150" s="41"/>
      <c r="H150" s="41"/>
      <c r="I150" s="234"/>
      <c r="J150" s="41"/>
      <c r="K150" s="41"/>
      <c r="L150" s="45"/>
      <c r="M150" s="235"/>
      <c r="N150" s="236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146</v>
      </c>
      <c r="AU150" s="18" t="s">
        <v>84</v>
      </c>
    </row>
    <row r="151" s="2" customFormat="1" ht="21.75" customHeight="1">
      <c r="A151" s="39"/>
      <c r="B151" s="40"/>
      <c r="C151" s="219" t="s">
        <v>1270</v>
      </c>
      <c r="D151" s="219" t="s">
        <v>139</v>
      </c>
      <c r="E151" s="220" t="s">
        <v>1857</v>
      </c>
      <c r="F151" s="221" t="s">
        <v>1858</v>
      </c>
      <c r="G151" s="222" t="s">
        <v>581</v>
      </c>
      <c r="H151" s="223">
        <v>4</v>
      </c>
      <c r="I151" s="224"/>
      <c r="J151" s="225">
        <f>ROUND(I151*H151,2)</f>
        <v>0</v>
      </c>
      <c r="K151" s="221" t="s">
        <v>1</v>
      </c>
      <c r="L151" s="45"/>
      <c r="M151" s="226" t="s">
        <v>1</v>
      </c>
      <c r="N151" s="227" t="s">
        <v>41</v>
      </c>
      <c r="O151" s="92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144</v>
      </c>
      <c r="AT151" s="230" t="s">
        <v>139</v>
      </c>
      <c r="AU151" s="230" t="s">
        <v>84</v>
      </c>
      <c r="AY151" s="18" t="s">
        <v>136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84</v>
      </c>
      <c r="BK151" s="231">
        <f>ROUND(I151*H151,2)</f>
        <v>0</v>
      </c>
      <c r="BL151" s="18" t="s">
        <v>144</v>
      </c>
      <c r="BM151" s="230" t="s">
        <v>1273</v>
      </c>
    </row>
    <row r="152" s="2" customFormat="1">
      <c r="A152" s="39"/>
      <c r="B152" s="40"/>
      <c r="C152" s="41"/>
      <c r="D152" s="232" t="s">
        <v>146</v>
      </c>
      <c r="E152" s="41"/>
      <c r="F152" s="233" t="s">
        <v>1858</v>
      </c>
      <c r="G152" s="41"/>
      <c r="H152" s="41"/>
      <c r="I152" s="234"/>
      <c r="J152" s="41"/>
      <c r="K152" s="41"/>
      <c r="L152" s="45"/>
      <c r="M152" s="235"/>
      <c r="N152" s="236"/>
      <c r="O152" s="92"/>
      <c r="P152" s="92"/>
      <c r="Q152" s="92"/>
      <c r="R152" s="92"/>
      <c r="S152" s="92"/>
      <c r="T152" s="93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146</v>
      </c>
      <c r="AU152" s="18" t="s">
        <v>84</v>
      </c>
    </row>
    <row r="153" s="2" customFormat="1">
      <c r="A153" s="39"/>
      <c r="B153" s="40"/>
      <c r="C153" s="41"/>
      <c r="D153" s="232" t="s">
        <v>880</v>
      </c>
      <c r="E153" s="41"/>
      <c r="F153" s="293" t="s">
        <v>1859</v>
      </c>
      <c r="G153" s="41"/>
      <c r="H153" s="41"/>
      <c r="I153" s="234"/>
      <c r="J153" s="41"/>
      <c r="K153" s="41"/>
      <c r="L153" s="45"/>
      <c r="M153" s="235"/>
      <c r="N153" s="236"/>
      <c r="O153" s="92"/>
      <c r="P153" s="92"/>
      <c r="Q153" s="92"/>
      <c r="R153" s="92"/>
      <c r="S153" s="92"/>
      <c r="T153" s="93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880</v>
      </c>
      <c r="AU153" s="18" t="s">
        <v>84</v>
      </c>
    </row>
    <row r="154" s="2" customFormat="1" ht="33" customHeight="1">
      <c r="A154" s="39"/>
      <c r="B154" s="40"/>
      <c r="C154" s="219" t="s">
        <v>1253</v>
      </c>
      <c r="D154" s="219" t="s">
        <v>139</v>
      </c>
      <c r="E154" s="220" t="s">
        <v>1860</v>
      </c>
      <c r="F154" s="221" t="s">
        <v>1861</v>
      </c>
      <c r="G154" s="222" t="s">
        <v>1825</v>
      </c>
      <c r="H154" s="223">
        <v>1</v>
      </c>
      <c r="I154" s="224"/>
      <c r="J154" s="225">
        <f>ROUND(I154*H154,2)</f>
        <v>0</v>
      </c>
      <c r="K154" s="221" t="s">
        <v>1</v>
      </c>
      <c r="L154" s="45"/>
      <c r="M154" s="226" t="s">
        <v>1</v>
      </c>
      <c r="N154" s="227" t="s">
        <v>41</v>
      </c>
      <c r="O154" s="92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144</v>
      </c>
      <c r="AT154" s="230" t="s">
        <v>139</v>
      </c>
      <c r="AU154" s="230" t="s">
        <v>84</v>
      </c>
      <c r="AY154" s="18" t="s">
        <v>136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84</v>
      </c>
      <c r="BK154" s="231">
        <f>ROUND(I154*H154,2)</f>
        <v>0</v>
      </c>
      <c r="BL154" s="18" t="s">
        <v>144</v>
      </c>
      <c r="BM154" s="230" t="s">
        <v>1276</v>
      </c>
    </row>
    <row r="155" s="2" customFormat="1">
      <c r="A155" s="39"/>
      <c r="B155" s="40"/>
      <c r="C155" s="41"/>
      <c r="D155" s="232" t="s">
        <v>146</v>
      </c>
      <c r="E155" s="41"/>
      <c r="F155" s="233" t="s">
        <v>1861</v>
      </c>
      <c r="G155" s="41"/>
      <c r="H155" s="41"/>
      <c r="I155" s="234"/>
      <c r="J155" s="41"/>
      <c r="K155" s="41"/>
      <c r="L155" s="45"/>
      <c r="M155" s="235"/>
      <c r="N155" s="236"/>
      <c r="O155" s="92"/>
      <c r="P155" s="92"/>
      <c r="Q155" s="92"/>
      <c r="R155" s="92"/>
      <c r="S155" s="92"/>
      <c r="T155" s="93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146</v>
      </c>
      <c r="AU155" s="18" t="s">
        <v>84</v>
      </c>
    </row>
    <row r="156" s="2" customFormat="1" ht="33" customHeight="1">
      <c r="A156" s="39"/>
      <c r="B156" s="40"/>
      <c r="C156" s="219" t="s">
        <v>1278</v>
      </c>
      <c r="D156" s="219" t="s">
        <v>139</v>
      </c>
      <c r="E156" s="220" t="s">
        <v>1862</v>
      </c>
      <c r="F156" s="221" t="s">
        <v>1863</v>
      </c>
      <c r="G156" s="222" t="s">
        <v>1825</v>
      </c>
      <c r="H156" s="223">
        <v>1</v>
      </c>
      <c r="I156" s="224"/>
      <c r="J156" s="225">
        <f>ROUND(I156*H156,2)</f>
        <v>0</v>
      </c>
      <c r="K156" s="221" t="s">
        <v>1</v>
      </c>
      <c r="L156" s="45"/>
      <c r="M156" s="226" t="s">
        <v>1</v>
      </c>
      <c r="N156" s="227" t="s">
        <v>41</v>
      </c>
      <c r="O156" s="92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0" t="s">
        <v>144</v>
      </c>
      <c r="AT156" s="230" t="s">
        <v>139</v>
      </c>
      <c r="AU156" s="230" t="s">
        <v>84</v>
      </c>
      <c r="AY156" s="18" t="s">
        <v>136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8" t="s">
        <v>84</v>
      </c>
      <c r="BK156" s="231">
        <f>ROUND(I156*H156,2)</f>
        <v>0</v>
      </c>
      <c r="BL156" s="18" t="s">
        <v>144</v>
      </c>
      <c r="BM156" s="230" t="s">
        <v>1282</v>
      </c>
    </row>
    <row r="157" s="2" customFormat="1">
      <c r="A157" s="39"/>
      <c r="B157" s="40"/>
      <c r="C157" s="41"/>
      <c r="D157" s="232" t="s">
        <v>146</v>
      </c>
      <c r="E157" s="41"/>
      <c r="F157" s="233" t="s">
        <v>1863</v>
      </c>
      <c r="G157" s="41"/>
      <c r="H157" s="41"/>
      <c r="I157" s="234"/>
      <c r="J157" s="41"/>
      <c r="K157" s="41"/>
      <c r="L157" s="45"/>
      <c r="M157" s="235"/>
      <c r="N157" s="236"/>
      <c r="O157" s="92"/>
      <c r="P157" s="92"/>
      <c r="Q157" s="92"/>
      <c r="R157" s="92"/>
      <c r="S157" s="92"/>
      <c r="T157" s="93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146</v>
      </c>
      <c r="AU157" s="18" t="s">
        <v>84</v>
      </c>
    </row>
    <row r="158" s="2" customFormat="1" ht="24.15" customHeight="1">
      <c r="A158" s="39"/>
      <c r="B158" s="40"/>
      <c r="C158" s="219" t="s">
        <v>473</v>
      </c>
      <c r="D158" s="219" t="s">
        <v>139</v>
      </c>
      <c r="E158" s="220" t="s">
        <v>1864</v>
      </c>
      <c r="F158" s="221" t="s">
        <v>1865</v>
      </c>
      <c r="G158" s="222" t="s">
        <v>1825</v>
      </c>
      <c r="H158" s="223">
        <v>15</v>
      </c>
      <c r="I158" s="224"/>
      <c r="J158" s="225">
        <f>ROUND(I158*H158,2)</f>
        <v>0</v>
      </c>
      <c r="K158" s="221" t="s">
        <v>1</v>
      </c>
      <c r="L158" s="45"/>
      <c r="M158" s="226" t="s">
        <v>1</v>
      </c>
      <c r="N158" s="227" t="s">
        <v>41</v>
      </c>
      <c r="O158" s="92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144</v>
      </c>
      <c r="AT158" s="230" t="s">
        <v>139</v>
      </c>
      <c r="AU158" s="230" t="s">
        <v>84</v>
      </c>
      <c r="AY158" s="18" t="s">
        <v>136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8" t="s">
        <v>84</v>
      </c>
      <c r="BK158" s="231">
        <f>ROUND(I158*H158,2)</f>
        <v>0</v>
      </c>
      <c r="BL158" s="18" t="s">
        <v>144</v>
      </c>
      <c r="BM158" s="230" t="s">
        <v>481</v>
      </c>
    </row>
    <row r="159" s="2" customFormat="1">
      <c r="A159" s="39"/>
      <c r="B159" s="40"/>
      <c r="C159" s="41"/>
      <c r="D159" s="232" t="s">
        <v>146</v>
      </c>
      <c r="E159" s="41"/>
      <c r="F159" s="233" t="s">
        <v>1865</v>
      </c>
      <c r="G159" s="41"/>
      <c r="H159" s="41"/>
      <c r="I159" s="234"/>
      <c r="J159" s="41"/>
      <c r="K159" s="41"/>
      <c r="L159" s="45"/>
      <c r="M159" s="235"/>
      <c r="N159" s="236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146</v>
      </c>
      <c r="AU159" s="18" t="s">
        <v>84</v>
      </c>
    </row>
    <row r="160" s="2" customFormat="1" ht="16.5" customHeight="1">
      <c r="A160" s="39"/>
      <c r="B160" s="40"/>
      <c r="C160" s="219" t="s">
        <v>1289</v>
      </c>
      <c r="D160" s="219" t="s">
        <v>139</v>
      </c>
      <c r="E160" s="220" t="s">
        <v>1866</v>
      </c>
      <c r="F160" s="221" t="s">
        <v>1867</v>
      </c>
      <c r="G160" s="222" t="s">
        <v>1825</v>
      </c>
      <c r="H160" s="223">
        <v>1</v>
      </c>
      <c r="I160" s="224"/>
      <c r="J160" s="225">
        <f>ROUND(I160*H160,2)</f>
        <v>0</v>
      </c>
      <c r="K160" s="221" t="s">
        <v>1</v>
      </c>
      <c r="L160" s="45"/>
      <c r="M160" s="226" t="s">
        <v>1</v>
      </c>
      <c r="N160" s="227" t="s">
        <v>41</v>
      </c>
      <c r="O160" s="92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144</v>
      </c>
      <c r="AT160" s="230" t="s">
        <v>139</v>
      </c>
      <c r="AU160" s="230" t="s">
        <v>84</v>
      </c>
      <c r="AY160" s="18" t="s">
        <v>136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84</v>
      </c>
      <c r="BK160" s="231">
        <f>ROUND(I160*H160,2)</f>
        <v>0</v>
      </c>
      <c r="BL160" s="18" t="s">
        <v>144</v>
      </c>
      <c r="BM160" s="230" t="s">
        <v>1292</v>
      </c>
    </row>
    <row r="161" s="2" customFormat="1">
      <c r="A161" s="39"/>
      <c r="B161" s="40"/>
      <c r="C161" s="41"/>
      <c r="D161" s="232" t="s">
        <v>146</v>
      </c>
      <c r="E161" s="41"/>
      <c r="F161" s="233" t="s">
        <v>1867</v>
      </c>
      <c r="G161" s="41"/>
      <c r="H161" s="41"/>
      <c r="I161" s="234"/>
      <c r="J161" s="41"/>
      <c r="K161" s="41"/>
      <c r="L161" s="45"/>
      <c r="M161" s="235"/>
      <c r="N161" s="236"/>
      <c r="O161" s="92"/>
      <c r="P161" s="92"/>
      <c r="Q161" s="92"/>
      <c r="R161" s="92"/>
      <c r="S161" s="92"/>
      <c r="T161" s="93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146</v>
      </c>
      <c r="AU161" s="18" t="s">
        <v>84</v>
      </c>
    </row>
    <row r="162" s="2" customFormat="1">
      <c r="A162" s="39"/>
      <c r="B162" s="40"/>
      <c r="C162" s="41"/>
      <c r="D162" s="232" t="s">
        <v>880</v>
      </c>
      <c r="E162" s="41"/>
      <c r="F162" s="293" t="s">
        <v>1868</v>
      </c>
      <c r="G162" s="41"/>
      <c r="H162" s="41"/>
      <c r="I162" s="234"/>
      <c r="J162" s="41"/>
      <c r="K162" s="41"/>
      <c r="L162" s="45"/>
      <c r="M162" s="235"/>
      <c r="N162" s="236"/>
      <c r="O162" s="92"/>
      <c r="P162" s="92"/>
      <c r="Q162" s="92"/>
      <c r="R162" s="92"/>
      <c r="S162" s="92"/>
      <c r="T162" s="93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880</v>
      </c>
      <c r="AU162" s="18" t="s">
        <v>84</v>
      </c>
    </row>
    <row r="163" s="2" customFormat="1" ht="24.15" customHeight="1">
      <c r="A163" s="39"/>
      <c r="B163" s="40"/>
      <c r="C163" s="219" t="s">
        <v>1259</v>
      </c>
      <c r="D163" s="219" t="s">
        <v>139</v>
      </c>
      <c r="E163" s="220" t="s">
        <v>1869</v>
      </c>
      <c r="F163" s="221" t="s">
        <v>1870</v>
      </c>
      <c r="G163" s="222" t="s">
        <v>1854</v>
      </c>
      <c r="H163" s="223">
        <v>50</v>
      </c>
      <c r="I163" s="224"/>
      <c r="J163" s="225">
        <f>ROUND(I163*H163,2)</f>
        <v>0</v>
      </c>
      <c r="K163" s="221" t="s">
        <v>1</v>
      </c>
      <c r="L163" s="45"/>
      <c r="M163" s="226" t="s">
        <v>1</v>
      </c>
      <c r="N163" s="227" t="s">
        <v>41</v>
      </c>
      <c r="O163" s="92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144</v>
      </c>
      <c r="AT163" s="230" t="s">
        <v>139</v>
      </c>
      <c r="AU163" s="230" t="s">
        <v>84</v>
      </c>
      <c r="AY163" s="18" t="s">
        <v>136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84</v>
      </c>
      <c r="BK163" s="231">
        <f>ROUND(I163*H163,2)</f>
        <v>0</v>
      </c>
      <c r="BL163" s="18" t="s">
        <v>144</v>
      </c>
      <c r="BM163" s="230" t="s">
        <v>1295</v>
      </c>
    </row>
    <row r="164" s="2" customFormat="1">
      <c r="A164" s="39"/>
      <c r="B164" s="40"/>
      <c r="C164" s="41"/>
      <c r="D164" s="232" t="s">
        <v>146</v>
      </c>
      <c r="E164" s="41"/>
      <c r="F164" s="233" t="s">
        <v>1870</v>
      </c>
      <c r="G164" s="41"/>
      <c r="H164" s="41"/>
      <c r="I164" s="234"/>
      <c r="J164" s="41"/>
      <c r="K164" s="41"/>
      <c r="L164" s="45"/>
      <c r="M164" s="235"/>
      <c r="N164" s="236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146</v>
      </c>
      <c r="AU164" s="18" t="s">
        <v>84</v>
      </c>
    </row>
    <row r="165" s="2" customFormat="1" ht="16.5" customHeight="1">
      <c r="A165" s="39"/>
      <c r="B165" s="40"/>
      <c r="C165" s="219" t="s">
        <v>138</v>
      </c>
      <c r="D165" s="219" t="s">
        <v>139</v>
      </c>
      <c r="E165" s="220" t="s">
        <v>1871</v>
      </c>
      <c r="F165" s="221" t="s">
        <v>1872</v>
      </c>
      <c r="G165" s="222" t="s">
        <v>1825</v>
      </c>
      <c r="H165" s="223">
        <v>1</v>
      </c>
      <c r="I165" s="224"/>
      <c r="J165" s="225">
        <f>ROUND(I165*H165,2)</f>
        <v>0</v>
      </c>
      <c r="K165" s="221" t="s">
        <v>1</v>
      </c>
      <c r="L165" s="45"/>
      <c r="M165" s="226" t="s">
        <v>1</v>
      </c>
      <c r="N165" s="227" t="s">
        <v>41</v>
      </c>
      <c r="O165" s="92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0" t="s">
        <v>144</v>
      </c>
      <c r="AT165" s="230" t="s">
        <v>139</v>
      </c>
      <c r="AU165" s="230" t="s">
        <v>84</v>
      </c>
      <c r="AY165" s="18" t="s">
        <v>136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8" t="s">
        <v>84</v>
      </c>
      <c r="BK165" s="231">
        <f>ROUND(I165*H165,2)</f>
        <v>0</v>
      </c>
      <c r="BL165" s="18" t="s">
        <v>144</v>
      </c>
      <c r="BM165" s="230" t="s">
        <v>1298</v>
      </c>
    </row>
    <row r="166" s="2" customFormat="1">
      <c r="A166" s="39"/>
      <c r="B166" s="40"/>
      <c r="C166" s="41"/>
      <c r="D166" s="232" t="s">
        <v>146</v>
      </c>
      <c r="E166" s="41"/>
      <c r="F166" s="233" t="s">
        <v>1872</v>
      </c>
      <c r="G166" s="41"/>
      <c r="H166" s="41"/>
      <c r="I166" s="234"/>
      <c r="J166" s="41"/>
      <c r="K166" s="41"/>
      <c r="L166" s="45"/>
      <c r="M166" s="294"/>
      <c r="N166" s="295"/>
      <c r="O166" s="296"/>
      <c r="P166" s="296"/>
      <c r="Q166" s="296"/>
      <c r="R166" s="296"/>
      <c r="S166" s="296"/>
      <c r="T166" s="297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146</v>
      </c>
      <c r="AU166" s="18" t="s">
        <v>84</v>
      </c>
    </row>
    <row r="167" s="2" customFormat="1" ht="6.96" customHeight="1">
      <c r="A167" s="39"/>
      <c r="B167" s="67"/>
      <c r="C167" s="68"/>
      <c r="D167" s="68"/>
      <c r="E167" s="68"/>
      <c r="F167" s="68"/>
      <c r="G167" s="68"/>
      <c r="H167" s="68"/>
      <c r="I167" s="68"/>
      <c r="J167" s="68"/>
      <c r="K167" s="68"/>
      <c r="L167" s="45"/>
      <c r="M167" s="39"/>
      <c r="O167" s="39"/>
      <c r="P167" s="39"/>
      <c r="Q167" s="39"/>
      <c r="R167" s="39"/>
      <c r="S167" s="39"/>
      <c r="T167" s="39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</row>
  </sheetData>
  <sheetProtection sheet="1" autoFilter="0" formatColumns="0" formatRows="0" objects="1" scenarios="1" spinCount="100000" saltValue="td/HcucxSEGzJAv7qEbIxcn5HHVerb90Do3vsM0jmT4Du4pLCTuawv6OoVGm3Gt7eDQMEaTWu4eiseYjwwrG/w==" hashValue="22VUzYn221X/fZue7eLgQymKPQHjTnr83MHYyay0UegFQ8wAM0dEsTzNbdXPjIwQX/XHovAQdzreyCWk4415rg==" algorithmName="SHA-512" password="CC35"/>
  <autoFilter ref="C116:K166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7"/>
      <c r="C3" s="138"/>
      <c r="D3" s="138"/>
      <c r="E3" s="138"/>
      <c r="F3" s="138"/>
      <c r="G3" s="138"/>
      <c r="H3" s="21"/>
    </row>
    <row r="4" s="1" customFormat="1" ht="24.96" customHeight="1">
      <c r="B4" s="21"/>
      <c r="C4" s="139" t="s">
        <v>1873</v>
      </c>
      <c r="H4" s="21"/>
    </row>
    <row r="5" s="1" customFormat="1" ht="12" customHeight="1">
      <c r="B5" s="21"/>
      <c r="C5" s="298" t="s">
        <v>13</v>
      </c>
      <c r="D5" s="148" t="s">
        <v>14</v>
      </c>
      <c r="E5" s="1"/>
      <c r="F5" s="1"/>
      <c r="H5" s="21"/>
    </row>
    <row r="6" s="1" customFormat="1" ht="36.96" customHeight="1">
      <c r="B6" s="21"/>
      <c r="C6" s="299" t="s">
        <v>16</v>
      </c>
      <c r="D6" s="300" t="s">
        <v>17</v>
      </c>
      <c r="E6" s="1"/>
      <c r="F6" s="1"/>
      <c r="H6" s="21"/>
    </row>
    <row r="7" s="1" customFormat="1" ht="16.5" customHeight="1">
      <c r="B7" s="21"/>
      <c r="C7" s="141" t="s">
        <v>22</v>
      </c>
      <c r="D7" s="145" t="str">
        <f>'Rekapitulace stavby'!AN8</f>
        <v>26. 1. 2026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192"/>
      <c r="B9" s="301"/>
      <c r="C9" s="302" t="s">
        <v>57</v>
      </c>
      <c r="D9" s="303" t="s">
        <v>58</v>
      </c>
      <c r="E9" s="303" t="s">
        <v>123</v>
      </c>
      <c r="F9" s="304" t="s">
        <v>1874</v>
      </c>
      <c r="G9" s="192"/>
      <c r="H9" s="301"/>
    </row>
    <row r="10" s="2" customFormat="1" ht="26.4" customHeight="1">
      <c r="A10" s="39"/>
      <c r="B10" s="45"/>
      <c r="C10" s="305" t="s">
        <v>81</v>
      </c>
      <c r="D10" s="305" t="s">
        <v>82</v>
      </c>
      <c r="E10" s="39"/>
      <c r="F10" s="39"/>
      <c r="G10" s="39"/>
      <c r="H10" s="45"/>
    </row>
    <row r="11" s="2" customFormat="1" ht="16.8" customHeight="1">
      <c r="A11" s="39"/>
      <c r="B11" s="45"/>
      <c r="C11" s="306" t="s">
        <v>1875</v>
      </c>
      <c r="D11" s="307" t="s">
        <v>1876</v>
      </c>
      <c r="E11" s="308" t="s">
        <v>1</v>
      </c>
      <c r="F11" s="309">
        <v>1029.3499999999999</v>
      </c>
      <c r="G11" s="39"/>
      <c r="H11" s="45"/>
    </row>
    <row r="12" s="2" customFormat="1" ht="7.44" customHeight="1">
      <c r="A12" s="39"/>
      <c r="B12" s="171"/>
      <c r="C12" s="172"/>
      <c r="D12" s="172"/>
      <c r="E12" s="172"/>
      <c r="F12" s="172"/>
      <c r="G12" s="172"/>
      <c r="H12" s="45"/>
    </row>
    <row r="13" s="2" customFormat="1">
      <c r="A13" s="39"/>
      <c r="B13" s="39"/>
      <c r="C13" s="39"/>
      <c r="D13" s="39"/>
      <c r="E13" s="39"/>
      <c r="F13" s="39"/>
      <c r="G13" s="39"/>
      <c r="H13" s="39"/>
    </row>
  </sheetData>
  <sheetProtection sheet="1" formatColumns="0" formatRows="0" objects="1" scenarios="1" spinCount="100000" saltValue="3idUbX+oGJNmf6bvhw1DwUd8pUWCe454q/VY0u5pc1y5XV/QBodVuH3WnppcINCM3Dod24HbvCwyBOuztv3dMA==" hashValue="L+/5q0yyZ2XkfGtGp9jvnfaohZ5rqyCfdtEhCfVaAWHxZxryn0KH9iPeVpXEshBJJfICZX+P7MQbhjxBLMovxQ==" algorithmName="SHA-512" password="CC35"/>
  <mergeCells count="2">
    <mergeCell ref="D5:F5"/>
    <mergeCell ref="D6:F6"/>
  </mergeCells>
  <pageSetup paperSize="9" orientation="portrait" blackAndWhite="1" fitToHeight="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Michal Kupka</dc:creator>
  <cp:lastModifiedBy>Michal Kupka</cp:lastModifiedBy>
  <dcterms:created xsi:type="dcterms:W3CDTF">2026-01-27T14:12:25Z</dcterms:created>
  <dcterms:modified xsi:type="dcterms:W3CDTF">2026-01-27T14:12:33Z</dcterms:modified>
</cp:coreProperties>
</file>